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3340" windowHeight="9705" activeTab="0"/>
  </bookViews>
  <sheets>
    <sheet name="RESUMO CENARIO 4" sheetId="1" r:id="rId1"/>
    <sheet name="CENÁRIO 4" sheetId="2" r:id="rId2"/>
  </sheets>
  <externalReferences>
    <externalReference r:id="rId5"/>
  </externalReferences>
  <definedNames>
    <definedName name="_xlnm._FilterDatabase" localSheetId="1" hidden="1">'CENÁRIO 4'!$A$11:$E$456</definedName>
    <definedName name="_xlnm.Print_Titles" localSheetId="1">'CENÁRIO 4'!$10:$11</definedName>
  </definedNames>
  <calcPr fullCalcOnLoad="1"/>
</workbook>
</file>

<file path=xl/sharedStrings.xml><?xml version="1.0" encoding="utf-8"?>
<sst xmlns="http://schemas.openxmlformats.org/spreadsheetml/2006/main" count="921" uniqueCount="476">
  <si>
    <t>CENÁRIO DA ASSISTÊNCIA AO PORTADOR DO GLAUCOMA NO ESTADO DA BAHIA - POR REGIÃO DE SAÚDE</t>
  </si>
  <si>
    <t>CONSIDERANDO PACIENTES COM FAIXA ETÁRIA A PARTIR DOS 40 ANOS</t>
  </si>
  <si>
    <t>REGIÃO DE SAÚDE</t>
  </si>
  <si>
    <t>População Residente</t>
  </si>
  <si>
    <t>Nº Pacientes em Tratamento (segundo estudo COSEMS)</t>
  </si>
  <si>
    <t>Nº Municipios sem devolver planilha COSEMS</t>
  </si>
  <si>
    <t xml:space="preserve">Alagoinhas </t>
  </si>
  <si>
    <t>Barreiras</t>
  </si>
  <si>
    <t>Brumado</t>
  </si>
  <si>
    <t>Camaçari</t>
  </si>
  <si>
    <t>Cruz das Almas</t>
  </si>
  <si>
    <t>Feira de Santana</t>
  </si>
  <si>
    <t>Guanambi</t>
  </si>
  <si>
    <t>Ibotirama</t>
  </si>
  <si>
    <t>Ilhéus</t>
  </si>
  <si>
    <t>Irecê</t>
  </si>
  <si>
    <t>Itaberaba</t>
  </si>
  <si>
    <t>Itabuna</t>
  </si>
  <si>
    <t>Itapetinga</t>
  </si>
  <si>
    <t>Jacobina</t>
  </si>
  <si>
    <t>Jequié</t>
  </si>
  <si>
    <t>Juazeiro</t>
  </si>
  <si>
    <t>Paulo Afonso</t>
  </si>
  <si>
    <t>Porto Seguro</t>
  </si>
  <si>
    <t>Ribeira do Pombal</t>
  </si>
  <si>
    <t>Salvador</t>
  </si>
  <si>
    <t>Santa Maria da Vitória</t>
  </si>
  <si>
    <t>Santo Antônio de Jesus</t>
  </si>
  <si>
    <t>Seabra</t>
  </si>
  <si>
    <t>Senhor do Bonfim</t>
  </si>
  <si>
    <t>Serrinha</t>
  </si>
  <si>
    <t>Teixeira de Freitas</t>
  </si>
  <si>
    <t>Valença</t>
  </si>
  <si>
    <t>Vitória da Conquista</t>
  </si>
  <si>
    <t xml:space="preserve">Total Geral </t>
  </si>
  <si>
    <t>ESTUDO COSEMS-BA</t>
  </si>
  <si>
    <t>COMPARATIVO</t>
  </si>
  <si>
    <t>Região de Saúde</t>
  </si>
  <si>
    <t>Município</t>
  </si>
  <si>
    <t>SIM Tratamento (Fonte: Gestor)</t>
  </si>
  <si>
    <t>Alagoinhas</t>
  </si>
  <si>
    <t>..... Acajutiba</t>
  </si>
  <si>
    <t>..... Alagoinhas</t>
  </si>
  <si>
    <t>..... Aporá</t>
  </si>
  <si>
    <t>..... Araças</t>
  </si>
  <si>
    <t>..... Aramari</t>
  </si>
  <si>
    <t>..... Cardeal da Silva</t>
  </si>
  <si>
    <t>..... Catu</t>
  </si>
  <si>
    <t>..... Crisópolis</t>
  </si>
  <si>
    <t>..... Entre Rios</t>
  </si>
  <si>
    <t>..... Esplanada</t>
  </si>
  <si>
    <t>..... Inhambupe</t>
  </si>
  <si>
    <t>..... Itanagra</t>
  </si>
  <si>
    <t>..... Itapicuru</t>
  </si>
  <si>
    <t>..... Jandaíra</t>
  </si>
  <si>
    <t>..... Ouriçangas</t>
  </si>
  <si>
    <t>..... Pedrão</t>
  </si>
  <si>
    <t>..... Rio Real</t>
  </si>
  <si>
    <t>..... Sátiro Dias</t>
  </si>
  <si>
    <t>..... Angical</t>
  </si>
  <si>
    <t>..... Baianópolis</t>
  </si>
  <si>
    <t>..... Barreiras</t>
  </si>
  <si>
    <t>..... Brejolândia</t>
  </si>
  <si>
    <t>..... Catolândia</t>
  </si>
  <si>
    <t>..... Cotegipe</t>
  </si>
  <si>
    <t>..... Cristópolis</t>
  </si>
  <si>
    <t>..... Formosa do Rio Preto</t>
  </si>
  <si>
    <t>..... Luís Eduardo Magalhães</t>
  </si>
  <si>
    <t>..... Mansidão</t>
  </si>
  <si>
    <t>..... Riachão das Neves</t>
  </si>
  <si>
    <t>..... Santa Rita de Cássia</t>
  </si>
  <si>
    <t>..... São Desidério</t>
  </si>
  <si>
    <t>..... Tabocas do Brejo Velho</t>
  </si>
  <si>
    <t>..... Wanderley</t>
  </si>
  <si>
    <t>..... Aracatu</t>
  </si>
  <si>
    <t>..... Barra da Estiva</t>
  </si>
  <si>
    <t>..... Boquira</t>
  </si>
  <si>
    <t>..... Botuporã</t>
  </si>
  <si>
    <t>..... Brumado</t>
  </si>
  <si>
    <t>..... Caturama</t>
  </si>
  <si>
    <t>..... Contendas do Sincorá</t>
  </si>
  <si>
    <t>..... Dom Basílio</t>
  </si>
  <si>
    <t>..... Érico Cardoso</t>
  </si>
  <si>
    <t>..... Guajeru</t>
  </si>
  <si>
    <t>..... Ibicoara</t>
  </si>
  <si>
    <t>..... Ibipitanga</t>
  </si>
  <si>
    <t>..... Ituaçu</t>
  </si>
  <si>
    <t>..... Jussiape</t>
  </si>
  <si>
    <t>..... Livramento de Nossa Senhora</t>
  </si>
  <si>
    <t>..... Macaúbas</t>
  </si>
  <si>
    <t>..... Malhada de Pedras</t>
  </si>
  <si>
    <t>..... Paramirim</t>
  </si>
  <si>
    <t>..... Rio de Contas</t>
  </si>
  <si>
    <t>..... Rio do Pires</t>
  </si>
  <si>
    <t>..... Tanhaçu</t>
  </si>
  <si>
    <t>..... Camaçari</t>
  </si>
  <si>
    <t>..... Conde</t>
  </si>
  <si>
    <t>..... Dias d'Ávila</t>
  </si>
  <si>
    <t>..... Mata de São João</t>
  </si>
  <si>
    <t>..... Pojuca</t>
  </si>
  <si>
    <t>..... Simões Filho</t>
  </si>
  <si>
    <t>..... Cabaceiras do Paraguaçu</t>
  </si>
  <si>
    <t>..... Cachoeira</t>
  </si>
  <si>
    <t>..... Conceição da Feira</t>
  </si>
  <si>
    <t>..... Cruz das Almas</t>
  </si>
  <si>
    <t>..... Governador Mangabeira</t>
  </si>
  <si>
    <t>..... Maragogipe</t>
  </si>
  <si>
    <t>..... Muritiba</t>
  </si>
  <si>
    <t>..... São Félix</t>
  </si>
  <si>
    <t>..... Sapeaçu</t>
  </si>
  <si>
    <t>..... Amélia Rodrigues</t>
  </si>
  <si>
    <t>..... Anguera</t>
  </si>
  <si>
    <t>..... Antônio Cardoso</t>
  </si>
  <si>
    <t>..... Baixa Grande</t>
  </si>
  <si>
    <t>..... Candeal</t>
  </si>
  <si>
    <t>..... Capela do Alto Alegre</t>
  </si>
  <si>
    <t>..... Conceição do Jacuípe</t>
  </si>
  <si>
    <t>..... Coração de Maria</t>
  </si>
  <si>
    <t>..... Feira de Santana</t>
  </si>
  <si>
    <t>..... Gavião</t>
  </si>
  <si>
    <t>..... Ichu</t>
  </si>
  <si>
    <t>..... Ipecaetá</t>
  </si>
  <si>
    <t>..... Ipirá</t>
  </si>
  <si>
    <t>..... Irará</t>
  </si>
  <si>
    <t>..... Mundo Novo</t>
  </si>
  <si>
    <t>..... Nova Fátima</t>
  </si>
  <si>
    <t>..... Pé de Serra</t>
  </si>
  <si>
    <t>..... Pintadas</t>
  </si>
  <si>
    <t>..... Rafael Jambeiro</t>
  </si>
  <si>
    <t>..... Riachão do Jacuípe</t>
  </si>
  <si>
    <t>..... Santa Bárbara</t>
  </si>
  <si>
    <t>..... Santanópolis</t>
  </si>
  <si>
    <t>..... Santo Estêvão</t>
  </si>
  <si>
    <t>..... São Gonçalo dos Campos</t>
  </si>
  <si>
    <t>..... Serra Preta</t>
  </si>
  <si>
    <t>..... Tanquinho</t>
  </si>
  <si>
    <t>..... Teodoro Sampaio</t>
  </si>
  <si>
    <t>..... Terra Nova</t>
  </si>
  <si>
    <t>..... Caculé</t>
  </si>
  <si>
    <t>..... Caetité</t>
  </si>
  <si>
    <t>..... Candiba</t>
  </si>
  <si>
    <t>..... Carinhanha</t>
  </si>
  <si>
    <t>..... Guanambi</t>
  </si>
  <si>
    <t>..... Ibiassucê</t>
  </si>
  <si>
    <t>..... Igaporã</t>
  </si>
  <si>
    <t>..... Iuiú</t>
  </si>
  <si>
    <t>..... Jacaraci</t>
  </si>
  <si>
    <t>..... Lagoa Real</t>
  </si>
  <si>
    <t>..... Licínio de Almeida</t>
  </si>
  <si>
    <t>..... Malhada</t>
  </si>
  <si>
    <t>..... Matina</t>
  </si>
  <si>
    <t>..... Mortugaba</t>
  </si>
  <si>
    <t>..... Palmas de Monte Alto</t>
  </si>
  <si>
    <t>..... Pindaí</t>
  </si>
  <si>
    <t>..... Riacho de Santana</t>
  </si>
  <si>
    <t>..... Rio do Antônio</t>
  </si>
  <si>
    <t>..... Sebastião Laranjeiras</t>
  </si>
  <si>
    <t>..... Tanque Novo</t>
  </si>
  <si>
    <t>..... Urandi</t>
  </si>
  <si>
    <t>..... Barra</t>
  </si>
  <si>
    <t>..... Brotas de Macaúbas</t>
  </si>
  <si>
    <t>..... Buritirama</t>
  </si>
  <si>
    <t>..... Ibotirama</t>
  </si>
  <si>
    <t>..... Ipupiara</t>
  </si>
  <si>
    <t>..... Morpará</t>
  </si>
  <si>
    <t>..... Muquém de São Francisco</t>
  </si>
  <si>
    <t>..... Oliveira dos Brejinhos</t>
  </si>
  <si>
    <t>..... Paratinga</t>
  </si>
  <si>
    <t xml:space="preserve"> Ilhéus</t>
  </si>
  <si>
    <t>..... Arataca</t>
  </si>
  <si>
    <t>..... Canavieiras</t>
  </si>
  <si>
    <t>..... Ilhéus</t>
  </si>
  <si>
    <t>..... Itacaré</t>
  </si>
  <si>
    <t>..... Mascote</t>
  </si>
  <si>
    <t>..... Santa Luzia</t>
  </si>
  <si>
    <t>..... Una</t>
  </si>
  <si>
    <t>..... Uruçuca</t>
  </si>
  <si>
    <t>..... América Dourada</t>
  </si>
  <si>
    <t>..... Barra do Mendes</t>
  </si>
  <si>
    <t>..... Barro Alto</t>
  </si>
  <si>
    <t>..... Cafarnaum</t>
  </si>
  <si>
    <t>..... Canarana</t>
  </si>
  <si>
    <t>..... Central</t>
  </si>
  <si>
    <t>..... Gentio do Ouro</t>
  </si>
  <si>
    <t>..... Ibipeba</t>
  </si>
  <si>
    <t>..... Ibititá</t>
  </si>
  <si>
    <t>..... Irecê</t>
  </si>
  <si>
    <t>..... Itaguaçu da Bahia</t>
  </si>
  <si>
    <t>..... João Dourado</t>
  </si>
  <si>
    <t>..... Jussara</t>
  </si>
  <si>
    <t>..... Lapão</t>
  </si>
  <si>
    <t>..... Mulungu do Morro</t>
  </si>
  <si>
    <t>..... Presidente Dutra</t>
  </si>
  <si>
    <t>..... São Gabriel</t>
  </si>
  <si>
    <t>..... Uibaí</t>
  </si>
  <si>
    <t>..... Xique-Xique</t>
  </si>
  <si>
    <t xml:space="preserve"> Itaberaba</t>
  </si>
  <si>
    <t>..... Andaraí</t>
  </si>
  <si>
    <t>..... Boa Vista do Tupim</t>
  </si>
  <si>
    <t>..... Bonito</t>
  </si>
  <si>
    <t>..... Iaçu</t>
  </si>
  <si>
    <t>..... Ibiquera</t>
  </si>
  <si>
    <t>..... Itaberaba</t>
  </si>
  <si>
    <t>..... Itaeté</t>
  </si>
  <si>
    <t>..... Lajedinho</t>
  </si>
  <si>
    <t>..... Macajuba</t>
  </si>
  <si>
    <t>..... Marcionílio Souza</t>
  </si>
  <si>
    <t>..... Nova Redenção</t>
  </si>
  <si>
    <t>..... Ruy Barbosa</t>
  </si>
  <si>
    <t>..... Utinga</t>
  </si>
  <si>
    <t>..... Wagner</t>
  </si>
  <si>
    <t xml:space="preserve"> Itabuna</t>
  </si>
  <si>
    <t>..... Almadina</t>
  </si>
  <si>
    <t>..... Aurelino Leal</t>
  </si>
  <si>
    <t>..... Barro Preto</t>
  </si>
  <si>
    <t>..... Buerarema</t>
  </si>
  <si>
    <t>..... Camacan</t>
  </si>
  <si>
    <t>..... Coaraci</t>
  </si>
  <si>
    <t>..... Floresta Azul</t>
  </si>
  <si>
    <t>..... Gongogi</t>
  </si>
  <si>
    <t>..... Ibicaraí</t>
  </si>
  <si>
    <t>..... Ibirapitanga</t>
  </si>
  <si>
    <t>..... Itabuna</t>
  </si>
  <si>
    <t>..... Itaju do Colônia</t>
  </si>
  <si>
    <t>..... Itajuípe</t>
  </si>
  <si>
    <t>..... Itapé</t>
  </si>
  <si>
    <t>..... Itapitanga</t>
  </si>
  <si>
    <t>..... Jussari</t>
  </si>
  <si>
    <t>..... Maraú</t>
  </si>
  <si>
    <t>..... Pau Brasil</t>
  </si>
  <si>
    <t>..... Santa Cruz da Vitória</t>
  </si>
  <si>
    <t>..... São José da Vitória</t>
  </si>
  <si>
    <t>..... Ubaitaba</t>
  </si>
  <si>
    <t>..... Ubatã</t>
  </si>
  <si>
    <t xml:space="preserve"> Itapetinga</t>
  </si>
  <si>
    <t>..... Caatiba</t>
  </si>
  <si>
    <t>..... Firmino Alves</t>
  </si>
  <si>
    <t>..... Ibicuí</t>
  </si>
  <si>
    <t>..... Iguaí</t>
  </si>
  <si>
    <t>..... Itambé</t>
  </si>
  <si>
    <t>..... Itapetinga</t>
  </si>
  <si>
    <t>..... Itarantim</t>
  </si>
  <si>
    <t>..... Itororó</t>
  </si>
  <si>
    <t>..... Macarani</t>
  </si>
  <si>
    <t>..... Maiquinique</t>
  </si>
  <si>
    <t>..... Nova Canaã</t>
  </si>
  <si>
    <t>..... Potiraguá</t>
  </si>
  <si>
    <t>..... Caém</t>
  </si>
  <si>
    <t>..... Caldeirão Grande</t>
  </si>
  <si>
    <t>..... Capim Grosso</t>
  </si>
  <si>
    <t>..... Jacobina</t>
  </si>
  <si>
    <t>..... Mairi</t>
  </si>
  <si>
    <t>..... Miguel Calmon</t>
  </si>
  <si>
    <t>..... Mirangaba</t>
  </si>
  <si>
    <t>..... Morro do Chapéu</t>
  </si>
  <si>
    <t>..... Ourolândia</t>
  </si>
  <si>
    <t>..... Piritiba</t>
  </si>
  <si>
    <t>..... Quixabeira</t>
  </si>
  <si>
    <t>..... São José do Jacuípe</t>
  </si>
  <si>
    <t>..... Saúde</t>
  </si>
  <si>
    <t>..... Serrolândia</t>
  </si>
  <si>
    <t>..... Tapiramutá</t>
  </si>
  <si>
    <t>..... Umburanas</t>
  </si>
  <si>
    <t>..... Várzea da Roça</t>
  </si>
  <si>
    <t>..... Várzea do Poço</t>
  </si>
  <si>
    <t>..... Várzea Nova</t>
  </si>
  <si>
    <t>..... Aiquara</t>
  </si>
  <si>
    <t>..... Apuarema</t>
  </si>
  <si>
    <t>..... Barra do Rocha</t>
  </si>
  <si>
    <t>..... Boa Nova</t>
  </si>
  <si>
    <t>..... Brejões</t>
  </si>
  <si>
    <t>..... Cravolândia</t>
  </si>
  <si>
    <t>..... Dário Meira</t>
  </si>
  <si>
    <t>..... Ibirataia</t>
  </si>
  <si>
    <t>..... Ipiaú</t>
  </si>
  <si>
    <t>..... Irajuba</t>
  </si>
  <si>
    <t>..... Iramaia</t>
  </si>
  <si>
    <t>..... Itagi</t>
  </si>
  <si>
    <t>..... Itagibá</t>
  </si>
  <si>
    <t>..... Itamari</t>
  </si>
  <si>
    <t>..... Itaquara</t>
  </si>
  <si>
    <t>..... Itiruçu</t>
  </si>
  <si>
    <t>..... Jaguaquara</t>
  </si>
  <si>
    <t>..... Jequié</t>
  </si>
  <si>
    <t>..... Jitaúna</t>
  </si>
  <si>
    <t>..... Lafaiete Coutinho</t>
  </si>
  <si>
    <t>..... Lajedo do Tabocal</t>
  </si>
  <si>
    <t>..... Manoel Vitorino</t>
  </si>
  <si>
    <t>..... Maracás</t>
  </si>
  <si>
    <t>..... Planaltino</t>
  </si>
  <si>
    <t>..... Santa Inês</t>
  </si>
  <si>
    <t>..... Campo Alegre de Lourdes</t>
  </si>
  <si>
    <t>..... Canudos</t>
  </si>
  <si>
    <t>..... Casa Nova</t>
  </si>
  <si>
    <t>..... Curaçá</t>
  </si>
  <si>
    <t>..... Juazeiro</t>
  </si>
  <si>
    <t>..... Pilão Arcado</t>
  </si>
  <si>
    <t>..... Remanso</t>
  </si>
  <si>
    <t>..... Sento Sé</t>
  </si>
  <si>
    <t>..... Sobradinho</t>
  </si>
  <si>
    <t>..... Uauá</t>
  </si>
  <si>
    <t>..... Abaré</t>
  </si>
  <si>
    <t>..... Chorrochó</t>
  </si>
  <si>
    <t>..... Glória</t>
  </si>
  <si>
    <t>..... Jeremoabo</t>
  </si>
  <si>
    <t>..... Macururé</t>
  </si>
  <si>
    <t>..... Paulo Afonso</t>
  </si>
  <si>
    <t>..... Pedro Alexandre</t>
  </si>
  <si>
    <t>..... Rodelas</t>
  </si>
  <si>
    <t>..... Santa Brígida</t>
  </si>
  <si>
    <t>..... Belmonte</t>
  </si>
  <si>
    <t>..... Eunápolis</t>
  </si>
  <si>
    <t>..... Guaratinga</t>
  </si>
  <si>
    <t>..... Itabela</t>
  </si>
  <si>
    <t>..... Itagimirim</t>
  </si>
  <si>
    <t>..... Itapebi</t>
  </si>
  <si>
    <t>..... Porto Seguro</t>
  </si>
  <si>
    <t>..... Santa Cruz Cabrália</t>
  </si>
  <si>
    <t>..... Adustina</t>
  </si>
  <si>
    <t>..... Antas</t>
  </si>
  <si>
    <t>..... Banzaê</t>
  </si>
  <si>
    <t>..... Cícero Dantas</t>
  </si>
  <si>
    <t>..... Cipó</t>
  </si>
  <si>
    <t>..... Coronel João Sá</t>
  </si>
  <si>
    <t>..... Fátima</t>
  </si>
  <si>
    <t>..... Heliópolis</t>
  </si>
  <si>
    <t>..... Nova Soure</t>
  </si>
  <si>
    <t>..... Novo Triunfo</t>
  </si>
  <si>
    <t>..... Olindina</t>
  </si>
  <si>
    <t>..... Paripiranga</t>
  </si>
  <si>
    <t>..... Ribeira do Amparo</t>
  </si>
  <si>
    <t>..... Ribeira do Pombal</t>
  </si>
  <si>
    <t>..... Sítio do Quinto</t>
  </si>
  <si>
    <t>..... Candeias</t>
  </si>
  <si>
    <t>..... Itaparica</t>
  </si>
  <si>
    <t>..... Lauro de Freitas</t>
  </si>
  <si>
    <t>..... Madre de Deus</t>
  </si>
  <si>
    <t>..... Salvador</t>
  </si>
  <si>
    <t>..... Santo Amaro</t>
  </si>
  <si>
    <t>..... São Francisco do Conde</t>
  </si>
  <si>
    <t>..... São Sebastião do Passé</t>
  </si>
  <si>
    <t>..... Saubara</t>
  </si>
  <si>
    <t>..... Vera Cruz</t>
  </si>
  <si>
    <t>..... Bom Jesus da Lapa</t>
  </si>
  <si>
    <t>..... Canápolis</t>
  </si>
  <si>
    <t>..... Cocos</t>
  </si>
  <si>
    <t>..... Coribe</t>
  </si>
  <si>
    <t>..... Correntina</t>
  </si>
  <si>
    <t>..... Feira da Mata</t>
  </si>
  <si>
    <t>..... Jaborandi</t>
  </si>
  <si>
    <t>..... Santa Maria da Vitória</t>
  </si>
  <si>
    <t>..... Santana</t>
  </si>
  <si>
    <t>..... São Félix do Coribe</t>
  </si>
  <si>
    <t>..... Serra do Ramalho</t>
  </si>
  <si>
    <t>..... Serra Dourada</t>
  </si>
  <si>
    <t>..... Sítio do Mato</t>
  </si>
  <si>
    <t>..... Amargosa</t>
  </si>
  <si>
    <t>..... Aratuípe</t>
  </si>
  <si>
    <t>..... Castro Alves</t>
  </si>
  <si>
    <t>..... Conceição do Almeida</t>
  </si>
  <si>
    <t>..... Dom Macedo Costa</t>
  </si>
  <si>
    <t>..... Elísio Medrado</t>
  </si>
  <si>
    <t>..... Itatim</t>
  </si>
  <si>
    <t>..... Jaguaripe</t>
  </si>
  <si>
    <t>..... Jiquiriçá</t>
  </si>
  <si>
    <t>..... Laje</t>
  </si>
  <si>
    <t>..... Milagres</t>
  </si>
  <si>
    <t>..... Muniz Ferreira</t>
  </si>
  <si>
    <t>..... Mutuípe</t>
  </si>
  <si>
    <t>..... Nazaré</t>
  </si>
  <si>
    <t>..... Nova Itarana</t>
  </si>
  <si>
    <t>..... Presidente Tancredo Neves</t>
  </si>
  <si>
    <t>..... Salinas da Margarida</t>
  </si>
  <si>
    <t>..... Santa Teresinha</t>
  </si>
  <si>
    <t>..... Santo Antônio de Jesus</t>
  </si>
  <si>
    <t>..... São Felipe</t>
  </si>
  <si>
    <t>..... São Miguel das Matas</t>
  </si>
  <si>
    <t>..... Ubaíra</t>
  </si>
  <si>
    <t>..... Varzedo</t>
  </si>
  <si>
    <t>..... Abaíra</t>
  </si>
  <si>
    <t>..... Boninal</t>
  </si>
  <si>
    <t>..... Ibitiara</t>
  </si>
  <si>
    <t>..... Iraquara</t>
  </si>
  <si>
    <t>..... Lençóis</t>
  </si>
  <si>
    <t>..... Mucugê</t>
  </si>
  <si>
    <t>..... Novo Horizonte</t>
  </si>
  <si>
    <t>..... Palmeiras</t>
  </si>
  <si>
    <t>..... Piatã</t>
  </si>
  <si>
    <t>..... Seabra</t>
  </si>
  <si>
    <t>..... Souto Soares</t>
  </si>
  <si>
    <t>..... Andorinha</t>
  </si>
  <si>
    <t>..... Antônio Gonçalves</t>
  </si>
  <si>
    <t>..... Campo Formoso</t>
  </si>
  <si>
    <t>..... Filadélfia</t>
  </si>
  <si>
    <t>..... Itiúba</t>
  </si>
  <si>
    <t>..... Jaguarari</t>
  </si>
  <si>
    <t>..... Pindobaçu</t>
  </si>
  <si>
    <t>..... Ponto Novo</t>
  </si>
  <si>
    <t>..... Senhor do Bonfim</t>
  </si>
  <si>
    <t>..... Água Fria</t>
  </si>
  <si>
    <t>..... Araci</t>
  </si>
  <si>
    <t>..... Barrocas</t>
  </si>
  <si>
    <t>..... Biritinga</t>
  </si>
  <si>
    <t>..... Cansanção</t>
  </si>
  <si>
    <t>..... Conceição do Coité</t>
  </si>
  <si>
    <t>..... Euclides da Cunha</t>
  </si>
  <si>
    <t>..... Lamarão</t>
  </si>
  <si>
    <t>..... Monte Santo</t>
  </si>
  <si>
    <t>..... Nordestina</t>
  </si>
  <si>
    <t>..... Queimadas</t>
  </si>
  <si>
    <t>..... Quijingue</t>
  </si>
  <si>
    <t>..... Retirolândia</t>
  </si>
  <si>
    <t>..... Santaluz</t>
  </si>
  <si>
    <t>..... São Domingos</t>
  </si>
  <si>
    <t>..... Serrinha</t>
  </si>
  <si>
    <t>..... Teofilândia</t>
  </si>
  <si>
    <t>..... Tucano</t>
  </si>
  <si>
    <t>..... Valente</t>
  </si>
  <si>
    <t>..... Alcobaça</t>
  </si>
  <si>
    <t>..... Caravelas</t>
  </si>
  <si>
    <t>..... Ibirapuã</t>
  </si>
  <si>
    <t>..... Itamaraju</t>
  </si>
  <si>
    <t>..... Itanhém</t>
  </si>
  <si>
    <t>..... Jucuruçu</t>
  </si>
  <si>
    <t>..... Lajedão</t>
  </si>
  <si>
    <t>..... Medeiros Neto</t>
  </si>
  <si>
    <t>..... Mucuri</t>
  </si>
  <si>
    <t>..... Nova Viçosa</t>
  </si>
  <si>
    <t>..... Prado</t>
  </si>
  <si>
    <t>..... Teixeira de Freitas</t>
  </si>
  <si>
    <t>..... Vereda</t>
  </si>
  <si>
    <t>..... Cairu</t>
  </si>
  <si>
    <t>..... Camamu</t>
  </si>
  <si>
    <t>..... Gandu</t>
  </si>
  <si>
    <t>..... Igrapiúna</t>
  </si>
  <si>
    <t>..... Ituberá</t>
  </si>
  <si>
    <t>..... Nilo Peçanha</t>
  </si>
  <si>
    <t>..... Nova Ibiá</t>
  </si>
  <si>
    <t>..... Piraí do Norte</t>
  </si>
  <si>
    <t>..... Taperoá</t>
  </si>
  <si>
    <t>..... Teolândia</t>
  </si>
  <si>
    <t>..... Valença</t>
  </si>
  <si>
    <t>..... Wenceslau Guimarães</t>
  </si>
  <si>
    <t>..... Anagé</t>
  </si>
  <si>
    <t>..... Barra do Choça</t>
  </si>
  <si>
    <t>..... Belo Campo</t>
  </si>
  <si>
    <t>..... Bom Jesus da Serra</t>
  </si>
  <si>
    <t>..... Caetanos</t>
  </si>
  <si>
    <t>..... Cândido Sales</t>
  </si>
  <si>
    <t>..... Caraíbas</t>
  </si>
  <si>
    <t>..... Condeúba</t>
  </si>
  <si>
    <t>..... Cordeiros</t>
  </si>
  <si>
    <t>..... Encruzilhada</t>
  </si>
  <si>
    <t>..... Maetinga</t>
  </si>
  <si>
    <t>..... Mirante</t>
  </si>
  <si>
    <t>..... Piripá</t>
  </si>
  <si>
    <t>..... Planalto</t>
  </si>
  <si>
    <t>..... Poções</t>
  </si>
  <si>
    <t>..... Presidente Jânio Quadros</t>
  </si>
  <si>
    <t>..... Ribeirão do Largo</t>
  </si>
  <si>
    <t>..... Tremedal</t>
  </si>
  <si>
    <t>..... Vitória da Conquista</t>
  </si>
  <si>
    <t xml:space="preserve"> </t>
  </si>
  <si>
    <t>Fonte: IBGE - Censos Demográficos</t>
  </si>
  <si>
    <t>Fonte: COSEMS-Ba</t>
  </si>
  <si>
    <t>-</t>
  </si>
  <si>
    <t>POP. CONSIDERANDO PRODUÇÃO (vl médio pac. R$ 290,00)</t>
  </si>
  <si>
    <t>Diferença Nº Pacientes (Produção Jun/17 a Mai/18 x Estudo COSEMS)</t>
  </si>
  <si>
    <t>Nº Municipios com atendimento superior a produção  (segundo estudo COSEMS)</t>
  </si>
  <si>
    <t>% POP. ESTUDO COSEMS X PRODUÇÃO</t>
  </si>
  <si>
    <t>CENÁRIO 4 - COMPARATIVO PRODUÇÃO JUN/16 A MAIO/2017  X ESTUDO COSEMS</t>
  </si>
  <si>
    <t>*Para identificar a população estimada para realizar cenário comparativo abaixo, foi aplicado o Valor Médio do Cuidado por Paciente que corresponde a R$ 290,00, conforme Nota Informativa nº 165/2017</t>
  </si>
  <si>
    <t>PACTUAÇÃO RECURSO PT 3.011/2017</t>
  </si>
  <si>
    <t>PRODUÇÃO JUN/16 A MAI/17</t>
  </si>
  <si>
    <t xml:space="preserve">POP. CONSIDERANDO PRODUÇÃO* </t>
  </si>
  <si>
    <t>COMPARATIVO PRODUÇÃO JUN/16 A MAIO/2017  X ESTUDO COSEMS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</si>
</sst>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;[Red]#,##0"/>
    <numFmt numFmtId="165" formatCode="_-* #,##0_-;\-* #,##0_-;_-* &quot;-&quot;??_-;_-@_-"/>
    <numFmt numFmtId="166" formatCode="#,##0_ ;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51" applyNumberFormat="1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165" fontId="19" fillId="34" borderId="11" xfId="51" applyNumberFormat="1" applyFont="1" applyFill="1" applyBorder="1" applyAlignment="1">
      <alignment horizontal="center" vertical="center" wrapText="1"/>
    </xf>
    <xf numFmtId="165" fontId="44" fillId="33" borderId="11" xfId="51" applyNumberFormat="1" applyFont="1" applyFill="1" applyBorder="1" applyAlignment="1">
      <alignment horizontal="center" vertical="center" wrapText="1"/>
    </xf>
    <xf numFmtId="165" fontId="44" fillId="33" borderId="10" xfId="51" applyNumberFormat="1" applyFont="1" applyFill="1" applyBorder="1" applyAlignment="1">
      <alignment horizontal="center" vertical="center" wrapText="1"/>
    </xf>
    <xf numFmtId="164" fontId="45" fillId="0" borderId="10" xfId="0" applyNumberFormat="1" applyFont="1" applyFill="1" applyBorder="1" applyAlignment="1">
      <alignment horizontal="center" vertical="center"/>
    </xf>
    <xf numFmtId="165" fontId="45" fillId="0" borderId="10" xfId="51" applyNumberFormat="1" applyFont="1" applyFill="1" applyBorder="1" applyAlignment="1">
      <alignment horizontal="center" vertical="center"/>
    </xf>
    <xf numFmtId="43" fontId="0" fillId="0" borderId="10" xfId="5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51" applyNumberFormat="1" applyFont="1" applyAlignment="1">
      <alignment vertical="center"/>
    </xf>
    <xf numFmtId="0" fontId="44" fillId="33" borderId="12" xfId="0" applyFont="1" applyFill="1" applyBorder="1" applyAlignment="1">
      <alignment vertical="center"/>
    </xf>
    <xf numFmtId="164" fontId="44" fillId="33" borderId="10" xfId="0" applyNumberFormat="1" applyFont="1" applyFill="1" applyBorder="1" applyAlignment="1">
      <alignment horizontal="center" vertical="center"/>
    </xf>
    <xf numFmtId="43" fontId="44" fillId="33" borderId="10" xfId="51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43" fontId="44" fillId="33" borderId="10" xfId="5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64" fontId="21" fillId="0" borderId="10" xfId="51" applyNumberFormat="1" applyFont="1" applyBorder="1" applyAlignment="1">
      <alignment horizontal="center" vertical="center"/>
    </xf>
    <xf numFmtId="165" fontId="0" fillId="0" borderId="10" xfId="0" applyNumberFormat="1" applyBorder="1" applyAlignment="1">
      <alignment/>
    </xf>
    <xf numFmtId="165" fontId="44" fillId="33" borderId="10" xfId="51" applyNumberFormat="1" applyFont="1" applyFill="1" applyBorder="1" applyAlignment="1">
      <alignment horizontal="center"/>
    </xf>
    <xf numFmtId="166" fontId="44" fillId="33" borderId="10" xfId="51" applyNumberFormat="1" applyFont="1" applyFill="1" applyBorder="1" applyAlignment="1">
      <alignment horizontal="center"/>
    </xf>
    <xf numFmtId="165" fontId="43" fillId="33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21" fillId="0" borderId="10" xfId="51" applyNumberFormat="1" applyFont="1" applyBorder="1" applyAlignment="1">
      <alignment horizontal="center" vertical="center"/>
    </xf>
    <xf numFmtId="164" fontId="44" fillId="33" borderId="10" xfId="51" applyNumberFormat="1" applyFont="1" applyFill="1" applyBorder="1" applyAlignment="1">
      <alignment horizontal="center"/>
    </xf>
    <xf numFmtId="0" fontId="21" fillId="0" borderId="10" xfId="51" applyNumberFormat="1" applyFont="1" applyBorder="1" applyAlignment="1">
      <alignment horizontal="center"/>
    </xf>
    <xf numFmtId="0" fontId="44" fillId="33" borderId="10" xfId="51" applyNumberFormat="1" applyFont="1" applyFill="1" applyBorder="1" applyAlignment="1">
      <alignment horizontal="center"/>
    </xf>
    <xf numFmtId="3" fontId="44" fillId="33" borderId="10" xfId="51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5" fontId="0" fillId="0" borderId="10" xfId="51" applyNumberFormat="1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/>
    </xf>
    <xf numFmtId="165" fontId="46" fillId="33" borderId="11" xfId="51" applyNumberFormat="1" applyFont="1" applyFill="1" applyBorder="1" applyAlignment="1">
      <alignment horizontal="center" vertical="center" wrapText="1"/>
    </xf>
    <xf numFmtId="165" fontId="21" fillId="0" borderId="10" xfId="51" applyNumberFormat="1" applyFont="1" applyFill="1" applyBorder="1" applyAlignment="1">
      <alignment vertical="center"/>
    </xf>
    <xf numFmtId="43" fontId="45" fillId="0" borderId="0" xfId="51" applyFont="1" applyAlignment="1">
      <alignment/>
    </xf>
    <xf numFmtId="0" fontId="47" fillId="0" borderId="0" xfId="0" applyFont="1" applyAlignment="1">
      <alignment horizontal="center" vertical="center" wrapText="1"/>
    </xf>
    <xf numFmtId="43" fontId="44" fillId="33" borderId="12" xfId="51" applyFont="1" applyFill="1" applyBorder="1" applyAlignment="1">
      <alignment horizontal="center"/>
    </xf>
    <xf numFmtId="43" fontId="44" fillId="33" borderId="14" xfId="51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43" fontId="46" fillId="16" borderId="10" xfId="51" applyFont="1" applyFill="1" applyBorder="1" applyAlignment="1">
      <alignment horizontal="center" vertical="center" wrapText="1"/>
    </xf>
    <xf numFmtId="43" fontId="45" fillId="0" borderId="10" xfId="51" applyFont="1" applyBorder="1" applyAlignment="1">
      <alignment/>
    </xf>
    <xf numFmtId="165" fontId="21" fillId="0" borderId="10" xfId="51" applyNumberFormat="1" applyFont="1" applyBorder="1" applyAlignment="1">
      <alignment/>
    </xf>
    <xf numFmtId="165" fontId="27" fillId="33" borderId="10" xfId="51" applyNumberFormat="1" applyFont="1" applyFill="1" applyBorder="1" applyAlignment="1">
      <alignment/>
    </xf>
    <xf numFmtId="43" fontId="44" fillId="33" borderId="10" xfId="51" applyFont="1" applyFill="1" applyBorder="1" applyAlignment="1">
      <alignment/>
    </xf>
    <xf numFmtId="43" fontId="45" fillId="33" borderId="10" xfId="51" applyFont="1" applyFill="1" applyBorder="1" applyAlignment="1">
      <alignment/>
    </xf>
    <xf numFmtId="165" fontId="0" fillId="0" borderId="10" xfId="51" applyNumberFormat="1" applyFont="1" applyBorder="1" applyAlignment="1">
      <alignment/>
    </xf>
    <xf numFmtId="165" fontId="0" fillId="0" borderId="10" xfId="51" applyNumberFormat="1" applyFont="1" applyBorder="1" applyAlignment="1">
      <alignment horizontal="right"/>
    </xf>
    <xf numFmtId="43" fontId="0" fillId="0" borderId="0" xfId="5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19050</xdr:rowOff>
    </xdr:from>
    <xdr:to>
      <xdr:col>6</xdr:col>
      <xdr:colOff>428625</xdr:colOff>
      <xdr:row>3</xdr:row>
      <xdr:rowOff>85725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71575" y="19050"/>
          <a:ext cx="52101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GOVERNO DO ESTADO DA BAHIA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DA SAÚDE DO ESTADO DA BAHIA – SESAB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SUPERINTENDÊNCIA DE GESTÃO DOS SISTEMAS DE REGULAÇÃO DA ATENÇÃO À SAÚDE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3</xdr:row>
      <xdr:rowOff>171450</xdr:rowOff>
    </xdr:to>
    <xdr:pic>
      <xdr:nvPicPr>
        <xdr:cNvPr id="2" name="Picture 2" descr="http://www.saude.ba.gov.br/novoportal/images/stories/sesab/Novas_marcas/Nova_marca_degrade_Acima.jpg"/>
        <xdr:cNvPicPr preferRelativeResize="1">
          <a:picLocks noChangeAspect="1"/>
        </xdr:cNvPicPr>
      </xdr:nvPicPr>
      <xdr:blipFill>
        <a:blip r:embed="rId1"/>
        <a:srcRect l="17922" t="12438" r="10745" b="18830"/>
        <a:stretch>
          <a:fillRect/>
        </a:stretch>
      </xdr:blipFill>
      <xdr:spPr>
        <a:xfrm>
          <a:off x="0" y="0"/>
          <a:ext cx="1162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19050</xdr:rowOff>
    </xdr:from>
    <xdr:to>
      <xdr:col>5</xdr:col>
      <xdr:colOff>1066800</xdr:colOff>
      <xdr:row>3</xdr:row>
      <xdr:rowOff>85725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247775" y="19050"/>
          <a:ext cx="54483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GOVERNO DO ESTADO DA BAHIA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DA SAÚDE DO ESTADO DA BAHIA – SESAB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SUPERINTENDÊNCIA DE GESTÃO DOS SISTEMAS DE REGULAÇÃO DA ATENÇÃO À SAÚDE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3</xdr:row>
      <xdr:rowOff>171450</xdr:rowOff>
    </xdr:to>
    <xdr:pic>
      <xdr:nvPicPr>
        <xdr:cNvPr id="2" name="Picture 2" descr="http://www.saude.ba.gov.br/novoportal/images/stories/sesab/Novas_marcas/Nova_marca_degrade_Acima.jpg"/>
        <xdr:cNvPicPr preferRelativeResize="1">
          <a:picLocks noChangeAspect="1"/>
        </xdr:cNvPicPr>
      </xdr:nvPicPr>
      <xdr:blipFill>
        <a:blip r:embed="rId1"/>
        <a:srcRect l="17922" t="12438" r="10745" b="18830"/>
        <a:stretch>
          <a:fillRect/>
        </a:stretch>
      </xdr:blipFill>
      <xdr:spPr>
        <a:xfrm>
          <a:off x="0" y="0"/>
          <a:ext cx="1266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STRIBUI&#199;&#195;O%20ESTUDO%20TRATAMENTO%20GLAUCOMA_ANEX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GERAL"/>
      <sheetName val="RESUMO CENARIO 1"/>
      <sheetName val="CENÁRIO 1"/>
      <sheetName val="RESUMO CENARIO 2"/>
      <sheetName val="CENÁRIO 2"/>
      <sheetName val="RESUMO CENARIO 3"/>
      <sheetName val="CENÁRIO 3"/>
      <sheetName val="RESUMO CENARIO 4"/>
      <sheetName val="CENÁRIO 4"/>
      <sheetName val="RESUMO CENARIO 5"/>
      <sheetName val="ESTUDO COSEMS RESUMIDO"/>
      <sheetName val="CENÁRIO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6.7109375" style="0" bestFit="1" customWidth="1"/>
    <col min="2" max="2" width="11.421875" style="0" customWidth="1"/>
    <col min="3" max="3" width="15.28125" style="2" customWidth="1"/>
    <col min="4" max="4" width="14.421875" style="2" customWidth="1"/>
    <col min="5" max="5" width="15.28125" style="2" customWidth="1"/>
    <col min="6" max="6" width="16.140625" style="2" customWidth="1"/>
    <col min="7" max="7" width="16.7109375" style="0" customWidth="1"/>
    <col min="8" max="8" width="13.28125" style="0" customWidth="1"/>
  </cols>
  <sheetData>
    <row r="1" ht="15">
      <c r="A1" s="1"/>
    </row>
    <row r="2" ht="15">
      <c r="A2" s="3"/>
    </row>
    <row r="3" ht="15">
      <c r="A3" s="3"/>
    </row>
    <row r="4" ht="15">
      <c r="A4" s="3"/>
    </row>
    <row r="5" ht="15">
      <c r="A5" s="3"/>
    </row>
    <row r="6" spans="1:7" ht="15">
      <c r="A6" s="4" t="s">
        <v>0</v>
      </c>
      <c r="B6" s="4"/>
      <c r="C6" s="4"/>
      <c r="D6" s="4"/>
      <c r="E6" s="4"/>
      <c r="F6" s="4"/>
      <c r="G6" s="4"/>
    </row>
    <row r="7" spans="1:7" ht="15">
      <c r="A7" s="4" t="s">
        <v>1</v>
      </c>
      <c r="B7" s="4"/>
      <c r="C7" s="4"/>
      <c r="D7" s="4"/>
      <c r="E7" s="4"/>
      <c r="F7" s="4"/>
      <c r="G7" s="4"/>
    </row>
    <row r="9" spans="1:8" ht="51">
      <c r="A9" s="41" t="s">
        <v>2</v>
      </c>
      <c r="B9" s="42" t="s">
        <v>3</v>
      </c>
      <c r="C9" s="44" t="s">
        <v>466</v>
      </c>
      <c r="D9" s="6" t="s">
        <v>4</v>
      </c>
      <c r="E9" s="6" t="s">
        <v>467</v>
      </c>
      <c r="F9" s="7" t="s">
        <v>468</v>
      </c>
      <c r="G9" s="7" t="s">
        <v>469</v>
      </c>
      <c r="H9" s="8" t="s">
        <v>5</v>
      </c>
    </row>
    <row r="10" spans="1:8" s="13" customFormat="1" ht="19.5" customHeight="1">
      <c r="A10" s="43" t="s">
        <v>6</v>
      </c>
      <c r="B10" s="9">
        <v>151489</v>
      </c>
      <c r="C10" s="45">
        <v>4120.027241379311</v>
      </c>
      <c r="D10" s="10">
        <v>3162</v>
      </c>
      <c r="E10" s="10">
        <f>C10-D10</f>
        <v>958.0272413793109</v>
      </c>
      <c r="F10" s="39">
        <v>5</v>
      </c>
      <c r="G10" s="11">
        <f>D10/C10*100</f>
        <v>76.7470653650683</v>
      </c>
      <c r="H10" s="12">
        <v>1</v>
      </c>
    </row>
    <row r="11" spans="1:8" s="13" customFormat="1" ht="19.5" customHeight="1">
      <c r="A11" s="43" t="s">
        <v>7</v>
      </c>
      <c r="B11" s="9">
        <v>107998</v>
      </c>
      <c r="C11" s="45">
        <v>1004.5663448275861</v>
      </c>
      <c r="D11" s="10">
        <v>242</v>
      </c>
      <c r="E11" s="10">
        <f aca="true" t="shared" si="0" ref="E11:E37">C11-D11</f>
        <v>762.5663448275861</v>
      </c>
      <c r="F11" s="39">
        <v>3</v>
      </c>
      <c r="G11" s="11">
        <f aca="true" t="shared" si="1" ref="G11:G39">D11/C11*100</f>
        <v>24.089996767862505</v>
      </c>
      <c r="H11" s="12">
        <v>2</v>
      </c>
    </row>
    <row r="12" spans="1:8" s="13" customFormat="1" ht="19.5" customHeight="1">
      <c r="A12" s="43" t="s">
        <v>8</v>
      </c>
      <c r="B12" s="9">
        <v>133637</v>
      </c>
      <c r="C12" s="45">
        <v>8765.47389655172</v>
      </c>
      <c r="D12" s="10">
        <v>1154</v>
      </c>
      <c r="E12" s="10">
        <f t="shared" si="0"/>
        <v>7611.473896551721</v>
      </c>
      <c r="F12" s="39">
        <v>0</v>
      </c>
      <c r="G12" s="11">
        <f t="shared" si="1"/>
        <v>13.165289334259223</v>
      </c>
      <c r="H12" s="12">
        <v>0</v>
      </c>
    </row>
    <row r="13" spans="1:8" s="13" customFormat="1" ht="19.5" customHeight="1">
      <c r="A13" s="43" t="s">
        <v>9</v>
      </c>
      <c r="B13" s="9">
        <v>142336</v>
      </c>
      <c r="C13" s="45">
        <v>2751.6250344827586</v>
      </c>
      <c r="D13" s="10">
        <v>44</v>
      </c>
      <c r="E13" s="10">
        <f t="shared" si="0"/>
        <v>2707.6250344827586</v>
      </c>
      <c r="F13" s="39">
        <v>0</v>
      </c>
      <c r="G13" s="11">
        <f t="shared" si="1"/>
        <v>1.5990550837632924</v>
      </c>
      <c r="H13" s="12">
        <v>4</v>
      </c>
    </row>
    <row r="14" spans="1:8" s="13" customFormat="1" ht="19.5" customHeight="1">
      <c r="A14" s="43" t="s">
        <v>10</v>
      </c>
      <c r="B14" s="9">
        <v>77332</v>
      </c>
      <c r="C14" s="45">
        <v>1936.220620689655</v>
      </c>
      <c r="D14" s="10">
        <v>182</v>
      </c>
      <c r="E14" s="10">
        <f t="shared" si="0"/>
        <v>1754.220620689655</v>
      </c>
      <c r="F14" s="39">
        <v>0</v>
      </c>
      <c r="G14" s="11">
        <f t="shared" si="1"/>
        <v>9.3997552786714</v>
      </c>
      <c r="H14" s="12">
        <v>3</v>
      </c>
    </row>
    <row r="15" spans="1:8" s="13" customFormat="1" ht="19.5" customHeight="1">
      <c r="A15" s="43" t="s">
        <v>11</v>
      </c>
      <c r="B15" s="9">
        <v>334900</v>
      </c>
      <c r="C15" s="45">
        <v>17489.13044827586</v>
      </c>
      <c r="D15" s="10">
        <v>7700</v>
      </c>
      <c r="E15" s="10">
        <f t="shared" si="0"/>
        <v>9789.13044827586</v>
      </c>
      <c r="F15" s="39">
        <v>6</v>
      </c>
      <c r="G15" s="11">
        <f t="shared" si="1"/>
        <v>44.02734614378208</v>
      </c>
      <c r="H15" s="12">
        <v>0</v>
      </c>
    </row>
    <row r="16" spans="1:8" s="13" customFormat="1" ht="19.5" customHeight="1">
      <c r="A16" s="43" t="s">
        <v>12</v>
      </c>
      <c r="B16" s="9">
        <v>141532</v>
      </c>
      <c r="C16" s="45">
        <v>11661.06524137931</v>
      </c>
      <c r="D16" s="10">
        <v>1779</v>
      </c>
      <c r="E16" s="10">
        <f t="shared" si="0"/>
        <v>9882.06524137931</v>
      </c>
      <c r="F16" s="39">
        <v>0</v>
      </c>
      <c r="G16" s="11">
        <f t="shared" si="1"/>
        <v>15.255896122484721</v>
      </c>
      <c r="H16" s="12">
        <v>0</v>
      </c>
    </row>
    <row r="17" spans="1:8" s="13" customFormat="1" ht="19.5" customHeight="1">
      <c r="A17" s="43" t="s">
        <v>13</v>
      </c>
      <c r="B17" s="9">
        <v>54118</v>
      </c>
      <c r="C17" s="45">
        <v>917.8235517241378</v>
      </c>
      <c r="D17" s="10">
        <v>56</v>
      </c>
      <c r="E17" s="10">
        <f t="shared" si="0"/>
        <v>861.8235517241378</v>
      </c>
      <c r="F17" s="39">
        <v>2</v>
      </c>
      <c r="G17" s="11">
        <f t="shared" si="1"/>
        <v>6.10139060986217</v>
      </c>
      <c r="H17" s="12">
        <v>1</v>
      </c>
    </row>
    <row r="18" spans="1:8" s="13" customFormat="1" ht="19.5" customHeight="1">
      <c r="A18" s="43" t="s">
        <v>14</v>
      </c>
      <c r="B18" s="9">
        <v>102209</v>
      </c>
      <c r="C18" s="45">
        <v>4488.651655172415</v>
      </c>
      <c r="D18" s="10">
        <v>315</v>
      </c>
      <c r="E18" s="10">
        <f t="shared" si="0"/>
        <v>4173.651655172415</v>
      </c>
      <c r="F18" s="39">
        <v>0</v>
      </c>
      <c r="G18" s="11">
        <f t="shared" si="1"/>
        <v>7.017697611642809</v>
      </c>
      <c r="H18" s="12">
        <v>2</v>
      </c>
    </row>
    <row r="19" spans="1:8" s="13" customFormat="1" ht="19.5" customHeight="1">
      <c r="A19" s="43" t="s">
        <v>15</v>
      </c>
      <c r="B19" s="9">
        <v>119270</v>
      </c>
      <c r="C19" s="45">
        <v>7732.108965517242</v>
      </c>
      <c r="D19" s="10">
        <v>915</v>
      </c>
      <c r="E19" s="10">
        <f t="shared" si="0"/>
        <v>6817.108965517242</v>
      </c>
      <c r="F19" s="39">
        <v>1</v>
      </c>
      <c r="G19" s="11">
        <f t="shared" si="1"/>
        <v>11.833770114733385</v>
      </c>
      <c r="H19" s="12">
        <v>2</v>
      </c>
    </row>
    <row r="20" spans="1:8" s="13" customFormat="1" ht="19.5" customHeight="1">
      <c r="A20" s="43" t="s">
        <v>16</v>
      </c>
      <c r="B20" s="9">
        <v>73426</v>
      </c>
      <c r="C20" s="45">
        <v>3880.5082758620692</v>
      </c>
      <c r="D20" s="10">
        <v>715</v>
      </c>
      <c r="E20" s="10">
        <f t="shared" si="0"/>
        <v>3165.5082758620692</v>
      </c>
      <c r="F20" s="39">
        <v>2</v>
      </c>
      <c r="G20" s="11">
        <f t="shared" si="1"/>
        <v>18.42542134100101</v>
      </c>
      <c r="H20" s="12">
        <v>5</v>
      </c>
    </row>
    <row r="21" spans="1:8" s="13" customFormat="1" ht="19.5" customHeight="1">
      <c r="A21" s="43" t="s">
        <v>17</v>
      </c>
      <c r="B21" s="9">
        <v>166282</v>
      </c>
      <c r="C21" s="45">
        <v>9127.929689655175</v>
      </c>
      <c r="D21" s="10">
        <v>941</v>
      </c>
      <c r="E21" s="10">
        <f t="shared" si="0"/>
        <v>8186.929689655175</v>
      </c>
      <c r="F21" s="39">
        <v>0</v>
      </c>
      <c r="G21" s="11">
        <f t="shared" si="1"/>
        <v>10.309018934123145</v>
      </c>
      <c r="H21" s="12">
        <v>11</v>
      </c>
    </row>
    <row r="22" spans="1:8" s="13" customFormat="1" ht="19.5" customHeight="1">
      <c r="A22" s="43" t="s">
        <v>18</v>
      </c>
      <c r="B22" s="9">
        <v>77108</v>
      </c>
      <c r="C22" s="45">
        <v>1768.384448275862</v>
      </c>
      <c r="D22" s="10">
        <v>509</v>
      </c>
      <c r="E22" s="10">
        <f t="shared" si="0"/>
        <v>1259.384448275862</v>
      </c>
      <c r="F22" s="39">
        <v>3</v>
      </c>
      <c r="G22" s="11">
        <f t="shared" si="1"/>
        <v>28.783333878346667</v>
      </c>
      <c r="H22" s="12">
        <v>0</v>
      </c>
    </row>
    <row r="23" spans="1:8" s="13" customFormat="1" ht="19.5" customHeight="1">
      <c r="A23" s="43" t="s">
        <v>19</v>
      </c>
      <c r="B23" s="9">
        <v>118711</v>
      </c>
      <c r="C23" s="45">
        <v>5834.326241379309</v>
      </c>
      <c r="D23" s="10">
        <v>3052</v>
      </c>
      <c r="E23" s="10">
        <f t="shared" si="0"/>
        <v>2782.326241379309</v>
      </c>
      <c r="F23" s="39">
        <v>7</v>
      </c>
      <c r="G23" s="11">
        <f t="shared" si="1"/>
        <v>52.311095981469634</v>
      </c>
      <c r="H23" s="12">
        <v>0</v>
      </c>
    </row>
    <row r="24" spans="1:8" s="13" customFormat="1" ht="19.5" customHeight="1">
      <c r="A24" s="43" t="s">
        <v>20</v>
      </c>
      <c r="B24" s="9">
        <v>158570</v>
      </c>
      <c r="C24" s="45">
        <v>3024.0326896551724</v>
      </c>
      <c r="D24" s="10">
        <v>1486</v>
      </c>
      <c r="E24" s="10">
        <f t="shared" si="0"/>
        <v>1538.0326896551724</v>
      </c>
      <c r="F24" s="39">
        <v>7</v>
      </c>
      <c r="G24" s="11">
        <f t="shared" si="1"/>
        <v>49.13968043676959</v>
      </c>
      <c r="H24" s="12">
        <v>3</v>
      </c>
    </row>
    <row r="25" spans="1:8" s="13" customFormat="1" ht="19.5" customHeight="1">
      <c r="A25" s="43" t="s">
        <v>21</v>
      </c>
      <c r="B25" s="9">
        <v>141733</v>
      </c>
      <c r="C25" s="45">
        <v>1915.3362413793104</v>
      </c>
      <c r="D25" s="10">
        <v>229</v>
      </c>
      <c r="E25" s="10">
        <f t="shared" si="0"/>
        <v>1686.3362413793104</v>
      </c>
      <c r="F25" s="39">
        <v>3</v>
      </c>
      <c r="G25" s="11">
        <f t="shared" si="1"/>
        <v>11.956125251151093</v>
      </c>
      <c r="H25" s="12">
        <v>3</v>
      </c>
    </row>
    <row r="26" spans="1:8" s="13" customFormat="1" ht="19.5" customHeight="1">
      <c r="A26" s="43" t="s">
        <v>22</v>
      </c>
      <c r="B26" s="9">
        <v>71700</v>
      </c>
      <c r="C26" s="45">
        <v>3270.8179999999998</v>
      </c>
      <c r="D26" s="10">
        <v>570</v>
      </c>
      <c r="E26" s="10">
        <f t="shared" si="0"/>
        <v>2700.8179999999998</v>
      </c>
      <c r="F26" s="39">
        <v>1</v>
      </c>
      <c r="G26" s="11">
        <f t="shared" si="1"/>
        <v>17.426833287575157</v>
      </c>
      <c r="H26" s="12">
        <v>0</v>
      </c>
    </row>
    <row r="27" spans="1:8" s="13" customFormat="1" ht="19.5" customHeight="1">
      <c r="A27" s="43" t="s">
        <v>23</v>
      </c>
      <c r="B27" s="9">
        <v>93454</v>
      </c>
      <c r="C27" s="45">
        <v>2872.193</v>
      </c>
      <c r="D27" s="10">
        <v>450</v>
      </c>
      <c r="E27" s="10">
        <f t="shared" si="0"/>
        <v>2422.193</v>
      </c>
      <c r="F27" s="39">
        <v>0</v>
      </c>
      <c r="G27" s="11">
        <f t="shared" si="1"/>
        <v>15.667470814113118</v>
      </c>
      <c r="H27" s="12">
        <v>4</v>
      </c>
    </row>
    <row r="28" spans="1:8" s="13" customFormat="1" ht="19.5" customHeight="1">
      <c r="A28" s="43" t="s">
        <v>24</v>
      </c>
      <c r="B28" s="9">
        <v>98593</v>
      </c>
      <c r="C28" s="45">
        <v>3000.219275862069</v>
      </c>
      <c r="D28" s="10">
        <v>2067</v>
      </c>
      <c r="E28" s="10">
        <f t="shared" si="0"/>
        <v>933.219275862069</v>
      </c>
      <c r="F28" s="39">
        <v>4</v>
      </c>
      <c r="G28" s="11">
        <f t="shared" si="1"/>
        <v>68.8949643324346</v>
      </c>
      <c r="H28" s="12">
        <v>3</v>
      </c>
    </row>
    <row r="29" spans="1:8" s="13" customFormat="1" ht="19.5" customHeight="1">
      <c r="A29" s="43" t="s">
        <v>25</v>
      </c>
      <c r="B29" s="9">
        <v>1042835</v>
      </c>
      <c r="C29" s="45">
        <v>73579.37851724139</v>
      </c>
      <c r="D29" s="10">
        <v>2545</v>
      </c>
      <c r="E29" s="10">
        <f t="shared" si="0"/>
        <v>71034.37851724139</v>
      </c>
      <c r="F29" s="39">
        <v>2</v>
      </c>
      <c r="G29" s="11">
        <f t="shared" si="1"/>
        <v>3.4588495462810225</v>
      </c>
      <c r="H29" s="12">
        <v>2</v>
      </c>
    </row>
    <row r="30" spans="1:8" s="13" customFormat="1" ht="19.5" customHeight="1">
      <c r="A30" s="43" t="s">
        <v>26</v>
      </c>
      <c r="B30" s="9">
        <v>88952</v>
      </c>
      <c r="C30" s="45">
        <v>1010.9715172413793</v>
      </c>
      <c r="D30" s="10">
        <v>89</v>
      </c>
      <c r="E30" s="10">
        <f t="shared" si="0"/>
        <v>921.9715172413793</v>
      </c>
      <c r="F30" s="39">
        <v>1</v>
      </c>
      <c r="G30" s="11">
        <f t="shared" si="1"/>
        <v>8.803413200290032</v>
      </c>
      <c r="H30" s="12">
        <v>0</v>
      </c>
    </row>
    <row r="31" spans="1:8" s="13" customFormat="1" ht="19.5" customHeight="1">
      <c r="A31" s="43" t="s">
        <v>27</v>
      </c>
      <c r="B31" s="9">
        <v>138085</v>
      </c>
      <c r="C31" s="45">
        <v>6620.976137931034</v>
      </c>
      <c r="D31" s="10">
        <v>4549</v>
      </c>
      <c r="E31" s="10">
        <f t="shared" si="0"/>
        <v>2071.976137931034</v>
      </c>
      <c r="F31" s="39">
        <v>8</v>
      </c>
      <c r="G31" s="11">
        <f t="shared" si="1"/>
        <v>68.705881205932</v>
      </c>
      <c r="H31" s="12">
        <v>7</v>
      </c>
    </row>
    <row r="32" spans="1:8" s="13" customFormat="1" ht="19.5" customHeight="1">
      <c r="A32" s="43" t="s">
        <v>28</v>
      </c>
      <c r="B32" s="9">
        <v>56061</v>
      </c>
      <c r="C32" s="45">
        <v>3217.3567586206896</v>
      </c>
      <c r="D32" s="10">
        <v>586</v>
      </c>
      <c r="E32" s="10">
        <f t="shared" si="0"/>
        <v>2631.3567586206896</v>
      </c>
      <c r="F32" s="39">
        <v>3</v>
      </c>
      <c r="G32" s="11">
        <f t="shared" si="1"/>
        <v>18.213709077485817</v>
      </c>
      <c r="H32" s="12">
        <v>3</v>
      </c>
    </row>
    <row r="33" spans="1:8" s="13" customFormat="1" ht="19.5" customHeight="1">
      <c r="A33" s="43" t="s">
        <v>29</v>
      </c>
      <c r="B33" s="9">
        <v>88445</v>
      </c>
      <c r="C33" s="45">
        <v>2633.342137931035</v>
      </c>
      <c r="D33" s="10">
        <v>1379</v>
      </c>
      <c r="E33" s="10">
        <f t="shared" si="0"/>
        <v>1254.3421379310348</v>
      </c>
      <c r="F33" s="39">
        <v>2</v>
      </c>
      <c r="G33" s="11">
        <f t="shared" si="1"/>
        <v>52.366913517871</v>
      </c>
      <c r="H33" s="12">
        <v>0</v>
      </c>
    </row>
    <row r="34" spans="1:8" s="13" customFormat="1" ht="19.5" customHeight="1">
      <c r="A34" s="43" t="s">
        <v>30</v>
      </c>
      <c r="B34" s="9">
        <v>186262</v>
      </c>
      <c r="C34" s="45">
        <v>6736.561655172413</v>
      </c>
      <c r="D34" s="10">
        <v>2486</v>
      </c>
      <c r="E34" s="10">
        <f t="shared" si="0"/>
        <v>4250.561655172413</v>
      </c>
      <c r="F34" s="39">
        <v>4</v>
      </c>
      <c r="G34" s="11">
        <f t="shared" si="1"/>
        <v>36.90309875055057</v>
      </c>
      <c r="H34" s="12">
        <v>1</v>
      </c>
    </row>
    <row r="35" spans="1:8" s="13" customFormat="1" ht="19.5" customHeight="1">
      <c r="A35" s="43" t="s">
        <v>31</v>
      </c>
      <c r="B35" s="9">
        <v>127635</v>
      </c>
      <c r="C35" s="45">
        <v>2959.6966896551726</v>
      </c>
      <c r="D35" s="10">
        <v>2235</v>
      </c>
      <c r="E35" s="10">
        <f t="shared" si="0"/>
        <v>724.6966896551726</v>
      </c>
      <c r="F35" s="39">
        <v>3</v>
      </c>
      <c r="G35" s="11">
        <f t="shared" si="1"/>
        <v>75.51449470521233</v>
      </c>
      <c r="H35" s="12">
        <v>5</v>
      </c>
    </row>
    <row r="36" spans="1:8" s="13" customFormat="1" ht="19.5" customHeight="1">
      <c r="A36" s="43" t="s">
        <v>32</v>
      </c>
      <c r="B36" s="9">
        <v>81494</v>
      </c>
      <c r="C36" s="45">
        <v>662.8806206896552</v>
      </c>
      <c r="D36" s="10">
        <v>674</v>
      </c>
      <c r="E36" s="10">
        <f t="shared" si="0"/>
        <v>-11.119379310344812</v>
      </c>
      <c r="F36" s="39">
        <v>7</v>
      </c>
      <c r="G36" s="11">
        <f t="shared" si="1"/>
        <v>101.67743315512472</v>
      </c>
      <c r="H36" s="12">
        <v>1</v>
      </c>
    </row>
    <row r="37" spans="1:8" s="13" customFormat="1" ht="19.5" customHeight="1">
      <c r="A37" s="43" t="s">
        <v>33</v>
      </c>
      <c r="B37" s="9">
        <v>204174</v>
      </c>
      <c r="C37" s="45">
        <v>11514.496931034482</v>
      </c>
      <c r="D37" s="10">
        <v>751</v>
      </c>
      <c r="E37" s="10">
        <f t="shared" si="0"/>
        <v>10763.496931034482</v>
      </c>
      <c r="F37" s="39">
        <v>0</v>
      </c>
      <c r="G37" s="11">
        <f t="shared" si="1"/>
        <v>6.52221286347183</v>
      </c>
      <c r="H37" s="12">
        <v>0</v>
      </c>
    </row>
    <row r="38" spans="1:8" s="13" customFormat="1" ht="19.5" customHeight="1">
      <c r="A38" s="14"/>
      <c r="B38" s="15"/>
      <c r="C38" s="16"/>
      <c r="D38" s="16"/>
      <c r="E38" s="16"/>
      <c r="F38" s="16"/>
      <c r="H38" s="14"/>
    </row>
    <row r="39" spans="1:8" s="13" customFormat="1" ht="19.5" customHeight="1">
      <c r="A39" s="17" t="s">
        <v>34</v>
      </c>
      <c r="B39" s="18">
        <f>SUM(B10:B37)</f>
        <v>4378341</v>
      </c>
      <c r="C39" s="18">
        <f>SUM(C10:C37)</f>
        <v>204496.1018275862</v>
      </c>
      <c r="D39" s="18">
        <f>SUM(D10:D37)</f>
        <v>40862</v>
      </c>
      <c r="E39" s="18">
        <f>SUM(E10:E37)</f>
        <v>163634.1018275862</v>
      </c>
      <c r="F39" s="18">
        <f>SUM(F10:F37)</f>
        <v>74</v>
      </c>
      <c r="G39" s="19">
        <f t="shared" si="1"/>
        <v>19.981798985318257</v>
      </c>
      <c r="H39" s="18">
        <f>SUM(H10:H37)</f>
        <v>63</v>
      </c>
    </row>
    <row r="41" ht="15">
      <c r="A41" s="38" t="s">
        <v>463</v>
      </c>
    </row>
    <row r="42" ht="15">
      <c r="A42" s="38" t="s">
        <v>464</v>
      </c>
    </row>
  </sheetData>
  <sheetProtection/>
  <mergeCells count="2">
    <mergeCell ref="A6:G6"/>
    <mergeCell ref="A7:G7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61"/>
  <sheetViews>
    <sheetView zoomScale="93" zoomScaleNormal="93" zoomScalePageLayoutView="0" workbookViewId="0" topLeftCell="A1">
      <selection activeCell="A32" sqref="A32"/>
    </sheetView>
  </sheetViews>
  <sheetFormatPr defaultColWidth="9.140625" defaultRowHeight="15"/>
  <cols>
    <col min="1" max="1" width="16.140625" style="1" customWidth="1"/>
    <col min="2" max="2" width="20.421875" style="0" customWidth="1"/>
    <col min="3" max="3" width="15.28125" style="46" customWidth="1"/>
    <col min="4" max="4" width="15.00390625" style="0" customWidth="1"/>
    <col min="5" max="5" width="17.57421875" style="0" customWidth="1"/>
    <col min="6" max="6" width="16.8515625" style="0" customWidth="1"/>
  </cols>
  <sheetData>
    <row r="1" ht="15"/>
    <row r="2" ht="15">
      <c r="A2" s="3"/>
    </row>
    <row r="3" ht="15">
      <c r="A3" s="3"/>
    </row>
    <row r="4" ht="15">
      <c r="A4" s="3"/>
    </row>
    <row r="5" ht="15">
      <c r="A5" s="3"/>
    </row>
    <row r="6" spans="1:6" ht="15">
      <c r="A6" s="4" t="s">
        <v>470</v>
      </c>
      <c r="B6" s="4"/>
      <c r="C6" s="4"/>
      <c r="D6" s="4"/>
      <c r="E6" s="4"/>
      <c r="F6" s="4"/>
    </row>
    <row r="7" spans="1:6" ht="15">
      <c r="A7" s="4" t="s">
        <v>1</v>
      </c>
      <c r="B7" s="4"/>
      <c r="C7" s="4"/>
      <c r="D7" s="4"/>
      <c r="E7" s="4"/>
      <c r="F7" s="4"/>
    </row>
    <row r="8" spans="1:6" ht="33" customHeight="1">
      <c r="A8" s="47" t="s">
        <v>471</v>
      </c>
      <c r="B8" s="47"/>
      <c r="C8" s="47"/>
      <c r="D8" s="47"/>
      <c r="E8" s="47"/>
      <c r="F8" s="47"/>
    </row>
    <row r="9" ht="15">
      <c r="A9"/>
    </row>
    <row r="10" spans="1:6" ht="15">
      <c r="A10" s="20" t="s">
        <v>37</v>
      </c>
      <c r="B10" s="21"/>
      <c r="C10" s="48" t="s">
        <v>472</v>
      </c>
      <c r="D10" s="49"/>
      <c r="E10" s="22" t="s">
        <v>35</v>
      </c>
      <c r="F10" s="50" t="s">
        <v>36</v>
      </c>
    </row>
    <row r="11" spans="1:6" ht="51">
      <c r="A11" s="23" t="s">
        <v>37</v>
      </c>
      <c r="B11" s="23" t="s">
        <v>38</v>
      </c>
      <c r="C11" s="51" t="s">
        <v>473</v>
      </c>
      <c r="D11" s="51" t="s">
        <v>474</v>
      </c>
      <c r="E11" s="24" t="s">
        <v>39</v>
      </c>
      <c r="F11" s="5" t="s">
        <v>475</v>
      </c>
    </row>
    <row r="12" spans="1:6" ht="13.5" customHeight="1">
      <c r="A12" s="25" t="s">
        <v>40</v>
      </c>
      <c r="B12" s="26" t="s">
        <v>41</v>
      </c>
      <c r="C12" s="52">
        <v>55439.55</v>
      </c>
      <c r="D12" s="53">
        <f aca="true" t="shared" si="0" ref="D12:D75">C12/290</f>
        <v>191.17086206896553</v>
      </c>
      <c r="E12" s="27">
        <v>15</v>
      </c>
      <c r="F12" s="28">
        <f aca="true" t="shared" si="1" ref="F12:F75">D12-E12</f>
        <v>176.17086206896553</v>
      </c>
    </row>
    <row r="13" spans="1:6" ht="13.5" customHeight="1">
      <c r="A13" s="25" t="s">
        <v>40</v>
      </c>
      <c r="B13" s="26" t="s">
        <v>42</v>
      </c>
      <c r="C13" s="52">
        <v>178751.82</v>
      </c>
      <c r="D13" s="53">
        <f t="shared" si="0"/>
        <v>616.3855862068966</v>
      </c>
      <c r="E13" s="27">
        <v>1114</v>
      </c>
      <c r="F13" s="28">
        <f t="shared" si="1"/>
        <v>-497.6144137931034</v>
      </c>
    </row>
    <row r="14" spans="1:6" ht="13.5" customHeight="1">
      <c r="A14" s="25" t="s">
        <v>40</v>
      </c>
      <c r="B14" s="26" t="s">
        <v>43</v>
      </c>
      <c r="C14" s="52">
        <v>23592.12</v>
      </c>
      <c r="D14" s="53">
        <f t="shared" si="0"/>
        <v>81.35213793103448</v>
      </c>
      <c r="E14" s="27">
        <v>20</v>
      </c>
      <c r="F14" s="28">
        <f t="shared" si="1"/>
        <v>61.35213793103448</v>
      </c>
    </row>
    <row r="15" spans="1:6" ht="13.5" customHeight="1">
      <c r="A15" s="25" t="s">
        <v>40</v>
      </c>
      <c r="B15" s="26" t="s">
        <v>44</v>
      </c>
      <c r="C15" s="52">
        <v>35850.75</v>
      </c>
      <c r="D15" s="53">
        <f t="shared" si="0"/>
        <v>123.62327586206897</v>
      </c>
      <c r="E15" s="27">
        <v>151</v>
      </c>
      <c r="F15" s="28">
        <f t="shared" si="1"/>
        <v>-27.376724137931035</v>
      </c>
    </row>
    <row r="16" spans="1:6" ht="13.5" customHeight="1">
      <c r="A16" s="25" t="s">
        <v>40</v>
      </c>
      <c r="B16" s="26" t="s">
        <v>45</v>
      </c>
      <c r="C16" s="52">
        <v>20447</v>
      </c>
      <c r="D16" s="53">
        <f t="shared" si="0"/>
        <v>70.50689655172414</v>
      </c>
      <c r="E16" s="27">
        <v>99</v>
      </c>
      <c r="F16" s="28">
        <f t="shared" si="1"/>
        <v>-28.49310344827586</v>
      </c>
    </row>
    <row r="17" spans="1:6" ht="13.5" customHeight="1">
      <c r="A17" s="25" t="s">
        <v>40</v>
      </c>
      <c r="B17" s="26" t="s">
        <v>46</v>
      </c>
      <c r="C17" s="52">
        <v>29201.07</v>
      </c>
      <c r="D17" s="53">
        <f t="shared" si="0"/>
        <v>100.6933448275862</v>
      </c>
      <c r="E17" s="27">
        <v>67</v>
      </c>
      <c r="F17" s="28">
        <f t="shared" si="1"/>
        <v>33.6933448275862</v>
      </c>
    </row>
    <row r="18" spans="1:6" ht="13.5" customHeight="1">
      <c r="A18" s="25" t="s">
        <v>40</v>
      </c>
      <c r="B18" s="26" t="s">
        <v>47</v>
      </c>
      <c r="C18" s="52">
        <v>339636.48</v>
      </c>
      <c r="D18" s="53">
        <f t="shared" si="0"/>
        <v>1171.1602758620688</v>
      </c>
      <c r="E18" s="27">
        <v>681</v>
      </c>
      <c r="F18" s="28">
        <f t="shared" si="1"/>
        <v>490.16027586206883</v>
      </c>
    </row>
    <row r="19" spans="1:6" ht="13.5" customHeight="1">
      <c r="A19" s="25" t="s">
        <v>40</v>
      </c>
      <c r="B19" s="26" t="s">
        <v>48</v>
      </c>
      <c r="C19" s="52">
        <v>53591.62</v>
      </c>
      <c r="D19" s="53">
        <f t="shared" si="0"/>
        <v>184.7986896551724</v>
      </c>
      <c r="E19" s="27">
        <v>82</v>
      </c>
      <c r="F19" s="28">
        <f t="shared" si="1"/>
        <v>102.79868965517241</v>
      </c>
    </row>
    <row r="20" spans="1:6" ht="13.5" customHeight="1">
      <c r="A20" s="25" t="s">
        <v>40</v>
      </c>
      <c r="B20" s="26" t="s">
        <v>49</v>
      </c>
      <c r="C20" s="52">
        <v>96531.63</v>
      </c>
      <c r="D20" s="53">
        <f t="shared" si="0"/>
        <v>332.86768965517246</v>
      </c>
      <c r="E20" s="27">
        <v>0</v>
      </c>
      <c r="F20" s="28">
        <f t="shared" si="1"/>
        <v>332.86768965517246</v>
      </c>
    </row>
    <row r="21" spans="1:6" ht="13.5" customHeight="1">
      <c r="A21" s="25" t="s">
        <v>40</v>
      </c>
      <c r="B21" s="26" t="s">
        <v>50</v>
      </c>
      <c r="C21" s="52">
        <v>62174.89</v>
      </c>
      <c r="D21" s="53">
        <f t="shared" si="0"/>
        <v>214.3961724137931</v>
      </c>
      <c r="E21" s="27">
        <v>109</v>
      </c>
      <c r="F21" s="28">
        <f t="shared" si="1"/>
        <v>105.3961724137931</v>
      </c>
    </row>
    <row r="22" spans="1:6" ht="13.5" customHeight="1">
      <c r="A22" s="25" t="s">
        <v>40</v>
      </c>
      <c r="B22" s="26" t="s">
        <v>51</v>
      </c>
      <c r="C22" s="52">
        <v>70350.67</v>
      </c>
      <c r="D22" s="53">
        <f t="shared" si="0"/>
        <v>242.5885172413793</v>
      </c>
      <c r="E22" s="27">
        <v>198</v>
      </c>
      <c r="F22" s="28">
        <f t="shared" si="1"/>
        <v>44.58851724137929</v>
      </c>
    </row>
    <row r="23" spans="1:6" ht="13.5" customHeight="1">
      <c r="A23" s="25" t="s">
        <v>40</v>
      </c>
      <c r="B23" s="26" t="s">
        <v>52</v>
      </c>
      <c r="C23" s="52">
        <v>22381.85</v>
      </c>
      <c r="D23" s="53">
        <f t="shared" si="0"/>
        <v>77.17879310344827</v>
      </c>
      <c r="E23" s="27">
        <v>3</v>
      </c>
      <c r="F23" s="28">
        <f t="shared" si="1"/>
        <v>74.17879310344827</v>
      </c>
    </row>
    <row r="24" spans="1:6" ht="13.5" customHeight="1">
      <c r="A24" s="25" t="s">
        <v>40</v>
      </c>
      <c r="B24" s="26" t="s">
        <v>53</v>
      </c>
      <c r="C24" s="52">
        <v>43464.55</v>
      </c>
      <c r="D24" s="53">
        <f t="shared" si="0"/>
        <v>149.87775862068966</v>
      </c>
      <c r="E24" s="27">
        <v>141</v>
      </c>
      <c r="F24" s="28">
        <f t="shared" si="1"/>
        <v>8.877758620689661</v>
      </c>
    </row>
    <row r="25" spans="1:6" ht="13.5" customHeight="1">
      <c r="A25" s="25" t="s">
        <v>40</v>
      </c>
      <c r="B25" s="26" t="s">
        <v>54</v>
      </c>
      <c r="C25" s="52">
        <v>0</v>
      </c>
      <c r="D25" s="53">
        <f t="shared" si="0"/>
        <v>0</v>
      </c>
      <c r="E25" s="27">
        <v>100</v>
      </c>
      <c r="F25" s="28">
        <f t="shared" si="1"/>
        <v>-100</v>
      </c>
    </row>
    <row r="26" spans="1:6" ht="13.5" customHeight="1">
      <c r="A26" s="25" t="s">
        <v>40</v>
      </c>
      <c r="B26" s="26" t="s">
        <v>55</v>
      </c>
      <c r="C26" s="52">
        <v>69509.11</v>
      </c>
      <c r="D26" s="53">
        <f t="shared" si="0"/>
        <v>239.68658620689655</v>
      </c>
      <c r="E26" s="27">
        <v>74</v>
      </c>
      <c r="F26" s="28">
        <f t="shared" si="1"/>
        <v>165.68658620689655</v>
      </c>
    </row>
    <row r="27" spans="1:6" ht="13.5" customHeight="1">
      <c r="A27" s="25" t="s">
        <v>40</v>
      </c>
      <c r="B27" s="26" t="s">
        <v>56</v>
      </c>
      <c r="C27" s="52">
        <v>9488.54</v>
      </c>
      <c r="D27" s="53">
        <f t="shared" si="0"/>
        <v>32.71910344827587</v>
      </c>
      <c r="E27" s="27">
        <v>79</v>
      </c>
      <c r="F27" s="28">
        <f t="shared" si="1"/>
        <v>-46.28089655172413</v>
      </c>
    </row>
    <row r="28" spans="1:6" ht="13.5" customHeight="1">
      <c r="A28" s="25" t="s">
        <v>40</v>
      </c>
      <c r="B28" s="26" t="s">
        <v>57</v>
      </c>
      <c r="C28" s="52">
        <v>63845.72</v>
      </c>
      <c r="D28" s="53">
        <f t="shared" si="0"/>
        <v>220.1576551724138</v>
      </c>
      <c r="E28" s="27">
        <v>211</v>
      </c>
      <c r="F28" s="28">
        <f t="shared" si="1"/>
        <v>9.157655172413797</v>
      </c>
    </row>
    <row r="29" spans="1:6" ht="13.5" customHeight="1">
      <c r="A29" s="25" t="s">
        <v>40</v>
      </c>
      <c r="B29" s="26" t="s">
        <v>58</v>
      </c>
      <c r="C29" s="52">
        <v>20550.53</v>
      </c>
      <c r="D29" s="53">
        <f t="shared" si="0"/>
        <v>70.86389655172414</v>
      </c>
      <c r="E29" s="27">
        <v>18</v>
      </c>
      <c r="F29" s="28">
        <f t="shared" si="1"/>
        <v>52.86389655172414</v>
      </c>
    </row>
    <row r="30" spans="1:6" ht="13.5" customHeight="1">
      <c r="A30" s="40" t="s">
        <v>6</v>
      </c>
      <c r="B30" s="40"/>
      <c r="C30" s="22">
        <f>SUM(C12:C29)</f>
        <v>1194807.9000000001</v>
      </c>
      <c r="D30" s="54">
        <f t="shared" si="0"/>
        <v>4120.027241379311</v>
      </c>
      <c r="E30" s="30">
        <f>SUM(E12:E29)</f>
        <v>3162</v>
      </c>
      <c r="F30" s="31">
        <f t="shared" si="1"/>
        <v>958.0272413793109</v>
      </c>
    </row>
    <row r="31" spans="1:6" ht="13.5" customHeight="1">
      <c r="A31" s="32" t="s">
        <v>7</v>
      </c>
      <c r="B31" s="26" t="s">
        <v>59</v>
      </c>
      <c r="C31" s="52">
        <v>0</v>
      </c>
      <c r="D31" s="53">
        <f t="shared" si="0"/>
        <v>0</v>
      </c>
      <c r="E31" s="33">
        <v>0</v>
      </c>
      <c r="F31" s="28">
        <f t="shared" si="1"/>
        <v>0</v>
      </c>
    </row>
    <row r="32" spans="1:6" ht="13.5" customHeight="1">
      <c r="A32" s="32" t="s">
        <v>7</v>
      </c>
      <c r="B32" s="26" t="s">
        <v>60</v>
      </c>
      <c r="C32" s="52">
        <v>54884.18</v>
      </c>
      <c r="D32" s="53">
        <f t="shared" si="0"/>
        <v>189.25579310344827</v>
      </c>
      <c r="E32" s="33">
        <v>0</v>
      </c>
      <c r="F32" s="28">
        <f t="shared" si="1"/>
        <v>189.25579310344827</v>
      </c>
    </row>
    <row r="33" spans="1:6" ht="13.5" customHeight="1">
      <c r="A33" s="32" t="s">
        <v>7</v>
      </c>
      <c r="B33" s="26" t="s">
        <v>61</v>
      </c>
      <c r="C33" s="52">
        <v>1665.3</v>
      </c>
      <c r="D33" s="53">
        <f t="shared" si="0"/>
        <v>5.742413793103448</v>
      </c>
      <c r="E33" s="33">
        <v>37</v>
      </c>
      <c r="F33" s="28">
        <f t="shared" si="1"/>
        <v>-31.25758620689655</v>
      </c>
    </row>
    <row r="34" spans="1:6" ht="13.5" customHeight="1">
      <c r="A34" s="32" t="s">
        <v>7</v>
      </c>
      <c r="B34" s="26" t="s">
        <v>62</v>
      </c>
      <c r="C34" s="52">
        <v>73911.42</v>
      </c>
      <c r="D34" s="53">
        <f t="shared" si="0"/>
        <v>254.86696551724137</v>
      </c>
      <c r="E34" s="33">
        <v>0</v>
      </c>
      <c r="F34" s="28">
        <f t="shared" si="1"/>
        <v>254.86696551724137</v>
      </c>
    </row>
    <row r="35" spans="1:6" ht="13.5" customHeight="1">
      <c r="A35" s="32" t="s">
        <v>7</v>
      </c>
      <c r="B35" s="26" t="s">
        <v>63</v>
      </c>
      <c r="C35" s="52">
        <v>0</v>
      </c>
      <c r="D35" s="53">
        <f t="shared" si="0"/>
        <v>0</v>
      </c>
      <c r="E35" s="33">
        <v>0</v>
      </c>
      <c r="F35" s="28">
        <f t="shared" si="1"/>
        <v>0</v>
      </c>
    </row>
    <row r="36" spans="1:6" ht="13.5" customHeight="1">
      <c r="A36" s="32" t="s">
        <v>7</v>
      </c>
      <c r="B36" s="26" t="s">
        <v>64</v>
      </c>
      <c r="C36" s="52">
        <v>225.1</v>
      </c>
      <c r="D36" s="53">
        <f t="shared" si="0"/>
        <v>0.7762068965517241</v>
      </c>
      <c r="E36" s="33">
        <v>0</v>
      </c>
      <c r="F36" s="28">
        <f t="shared" si="1"/>
        <v>0.7762068965517241</v>
      </c>
    </row>
    <row r="37" spans="1:6" ht="13.5" customHeight="1">
      <c r="A37" s="32" t="s">
        <v>7</v>
      </c>
      <c r="B37" s="26" t="s">
        <v>65</v>
      </c>
      <c r="C37" s="52">
        <v>0</v>
      </c>
      <c r="D37" s="53">
        <f t="shared" si="0"/>
        <v>0</v>
      </c>
      <c r="E37" s="33">
        <v>0</v>
      </c>
      <c r="F37" s="28">
        <f t="shared" si="1"/>
        <v>0</v>
      </c>
    </row>
    <row r="38" spans="1:6" ht="13.5" customHeight="1">
      <c r="A38" s="32" t="s">
        <v>7</v>
      </c>
      <c r="B38" s="26" t="s">
        <v>66</v>
      </c>
      <c r="C38" s="52">
        <v>27015.86</v>
      </c>
      <c r="D38" s="53">
        <f t="shared" si="0"/>
        <v>93.15813793103449</v>
      </c>
      <c r="E38" s="33">
        <v>5</v>
      </c>
      <c r="F38" s="28">
        <f t="shared" si="1"/>
        <v>88.15813793103449</v>
      </c>
    </row>
    <row r="39" spans="1:6" ht="13.5" customHeight="1">
      <c r="A39" s="32" t="s">
        <v>7</v>
      </c>
      <c r="B39" s="26" t="s">
        <v>67</v>
      </c>
      <c r="C39" s="52">
        <v>0</v>
      </c>
      <c r="D39" s="53">
        <f t="shared" si="0"/>
        <v>0</v>
      </c>
      <c r="E39" s="33">
        <v>0</v>
      </c>
      <c r="F39" s="28">
        <f t="shared" si="1"/>
        <v>0</v>
      </c>
    </row>
    <row r="40" spans="1:6" ht="13.5" customHeight="1">
      <c r="A40" s="32" t="s">
        <v>7</v>
      </c>
      <c r="B40" s="26" t="s">
        <v>68</v>
      </c>
      <c r="C40" s="52">
        <v>38564.58</v>
      </c>
      <c r="D40" s="53">
        <f t="shared" si="0"/>
        <v>132.9813103448276</v>
      </c>
      <c r="E40" s="33">
        <v>0</v>
      </c>
      <c r="F40" s="28">
        <f t="shared" si="1"/>
        <v>132.9813103448276</v>
      </c>
    </row>
    <row r="41" spans="1:6" ht="13.5" customHeight="1">
      <c r="A41" s="32" t="s">
        <v>7</v>
      </c>
      <c r="B41" s="26" t="s">
        <v>69</v>
      </c>
      <c r="C41" s="52">
        <v>0</v>
      </c>
      <c r="D41" s="53">
        <f t="shared" si="0"/>
        <v>0</v>
      </c>
      <c r="E41" s="33">
        <v>0</v>
      </c>
      <c r="F41" s="28">
        <f t="shared" si="1"/>
        <v>0</v>
      </c>
    </row>
    <row r="42" spans="1:6" ht="13.5" customHeight="1">
      <c r="A42" s="32" t="s">
        <v>7</v>
      </c>
      <c r="B42" s="26" t="s">
        <v>70</v>
      </c>
      <c r="C42" s="52">
        <v>0</v>
      </c>
      <c r="D42" s="53">
        <f t="shared" si="0"/>
        <v>0</v>
      </c>
      <c r="E42" s="33">
        <v>78</v>
      </c>
      <c r="F42" s="28">
        <f t="shared" si="1"/>
        <v>-78</v>
      </c>
    </row>
    <row r="43" spans="1:6" ht="13.5" customHeight="1">
      <c r="A43" s="32" t="s">
        <v>7</v>
      </c>
      <c r="B43" s="26" t="s">
        <v>71</v>
      </c>
      <c r="C43" s="52">
        <v>39708.32</v>
      </c>
      <c r="D43" s="53">
        <f t="shared" si="0"/>
        <v>136.92524137931034</v>
      </c>
      <c r="E43" s="33">
        <v>69</v>
      </c>
      <c r="F43" s="28">
        <f t="shared" si="1"/>
        <v>67.92524137931034</v>
      </c>
    </row>
    <row r="44" spans="1:6" ht="13.5" customHeight="1">
      <c r="A44" s="32" t="s">
        <v>7</v>
      </c>
      <c r="B44" s="26" t="s">
        <v>72</v>
      </c>
      <c r="C44" s="52">
        <v>55349.48</v>
      </c>
      <c r="D44" s="53">
        <f t="shared" si="0"/>
        <v>190.860275862069</v>
      </c>
      <c r="E44" s="33">
        <v>0</v>
      </c>
      <c r="F44" s="28">
        <f t="shared" si="1"/>
        <v>190.860275862069</v>
      </c>
    </row>
    <row r="45" spans="1:6" ht="13.5" customHeight="1">
      <c r="A45" s="32" t="s">
        <v>7</v>
      </c>
      <c r="B45" s="26" t="s">
        <v>73</v>
      </c>
      <c r="C45" s="52">
        <v>0</v>
      </c>
      <c r="D45" s="53">
        <f t="shared" si="0"/>
        <v>0</v>
      </c>
      <c r="E45" s="33">
        <v>53</v>
      </c>
      <c r="F45" s="28">
        <f t="shared" si="1"/>
        <v>-53</v>
      </c>
    </row>
    <row r="46" spans="1:6" ht="13.5" customHeight="1">
      <c r="A46" s="40" t="s">
        <v>7</v>
      </c>
      <c r="B46" s="40"/>
      <c r="C46" s="55">
        <f>SUM(C31:C45)</f>
        <v>291324.24</v>
      </c>
      <c r="D46" s="54">
        <f t="shared" si="0"/>
        <v>1004.5663448275861</v>
      </c>
      <c r="E46" s="34">
        <f>SUM(E31:E45)</f>
        <v>242</v>
      </c>
      <c r="F46" s="31">
        <f t="shared" si="1"/>
        <v>762.5663448275861</v>
      </c>
    </row>
    <row r="47" spans="1:6" ht="13.5" customHeight="1">
      <c r="A47" s="32" t="s">
        <v>8</v>
      </c>
      <c r="B47" s="26" t="s">
        <v>74</v>
      </c>
      <c r="C47" s="52">
        <v>120648.75</v>
      </c>
      <c r="D47" s="53">
        <f t="shared" si="0"/>
        <v>416.0301724137931</v>
      </c>
      <c r="E47" s="33">
        <v>11</v>
      </c>
      <c r="F47" s="28">
        <f t="shared" si="1"/>
        <v>405.0301724137931</v>
      </c>
    </row>
    <row r="48" spans="1:6" ht="13.5" customHeight="1">
      <c r="A48" s="32" t="s">
        <v>8</v>
      </c>
      <c r="B48" s="26" t="s">
        <v>75</v>
      </c>
      <c r="C48" s="52">
        <v>92896.36</v>
      </c>
      <c r="D48" s="53">
        <f t="shared" si="0"/>
        <v>320.33227586206897</v>
      </c>
      <c r="E48" s="33">
        <v>14</v>
      </c>
      <c r="F48" s="28">
        <f t="shared" si="1"/>
        <v>306.33227586206897</v>
      </c>
    </row>
    <row r="49" spans="1:6" ht="13.5" customHeight="1">
      <c r="A49" s="32" t="s">
        <v>8</v>
      </c>
      <c r="B49" s="26" t="s">
        <v>76</v>
      </c>
      <c r="C49" s="52">
        <v>129488.66</v>
      </c>
      <c r="D49" s="53">
        <f t="shared" si="0"/>
        <v>446.5126206896552</v>
      </c>
      <c r="E49" s="33">
        <v>19</v>
      </c>
      <c r="F49" s="28">
        <f t="shared" si="1"/>
        <v>427.5126206896552</v>
      </c>
    </row>
    <row r="50" spans="1:6" ht="13.5" customHeight="1">
      <c r="A50" s="32" t="s">
        <v>8</v>
      </c>
      <c r="B50" s="26" t="s">
        <v>77</v>
      </c>
      <c r="C50" s="52">
        <v>95477.67</v>
      </c>
      <c r="D50" s="53">
        <f t="shared" si="0"/>
        <v>329.2333448275862</v>
      </c>
      <c r="E50" s="33">
        <v>170</v>
      </c>
      <c r="F50" s="28">
        <f t="shared" si="1"/>
        <v>159.23334482758622</v>
      </c>
    </row>
    <row r="51" spans="1:6" ht="13.5" customHeight="1">
      <c r="A51" s="32" t="s">
        <v>8</v>
      </c>
      <c r="B51" s="26" t="s">
        <v>78</v>
      </c>
      <c r="C51" s="52">
        <v>604123.41</v>
      </c>
      <c r="D51" s="53">
        <f t="shared" si="0"/>
        <v>2083.184172413793</v>
      </c>
      <c r="E51" s="33">
        <v>15</v>
      </c>
      <c r="F51" s="28">
        <f t="shared" si="1"/>
        <v>2068.184172413793</v>
      </c>
    </row>
    <row r="52" spans="1:6" ht="13.5" customHeight="1">
      <c r="A52" s="32" t="s">
        <v>8</v>
      </c>
      <c r="B52" s="26" t="s">
        <v>79</v>
      </c>
      <c r="C52" s="52">
        <v>64476.42</v>
      </c>
      <c r="D52" s="53">
        <f t="shared" si="0"/>
        <v>222.33248275862067</v>
      </c>
      <c r="E52" s="33">
        <v>16</v>
      </c>
      <c r="F52" s="28">
        <f t="shared" si="1"/>
        <v>206.33248275862067</v>
      </c>
    </row>
    <row r="53" spans="1:6" ht="13.5" customHeight="1">
      <c r="A53" s="32" t="s">
        <v>8</v>
      </c>
      <c r="B53" s="26" t="s">
        <v>80</v>
      </c>
      <c r="C53" s="52">
        <v>74169.94</v>
      </c>
      <c r="D53" s="53">
        <f t="shared" si="0"/>
        <v>255.75841379310344</v>
      </c>
      <c r="E53" s="33">
        <v>5</v>
      </c>
      <c r="F53" s="28">
        <f t="shared" si="1"/>
        <v>250.75841379310344</v>
      </c>
    </row>
    <row r="54" spans="1:6" ht="13.5" customHeight="1">
      <c r="A54" s="32" t="s">
        <v>8</v>
      </c>
      <c r="B54" s="26" t="s">
        <v>81</v>
      </c>
      <c r="C54" s="52">
        <v>59103.96</v>
      </c>
      <c r="D54" s="53">
        <f t="shared" si="0"/>
        <v>203.80675862068966</v>
      </c>
      <c r="E54" s="33">
        <v>16</v>
      </c>
      <c r="F54" s="28">
        <f t="shared" si="1"/>
        <v>187.80675862068966</v>
      </c>
    </row>
    <row r="55" spans="1:6" ht="13.5" customHeight="1">
      <c r="A55" s="32" t="s">
        <v>8</v>
      </c>
      <c r="B55" s="26" t="s">
        <v>82</v>
      </c>
      <c r="C55" s="52">
        <v>105200.36</v>
      </c>
      <c r="D55" s="53">
        <f t="shared" si="0"/>
        <v>362.7598620689655</v>
      </c>
      <c r="E55" s="33">
        <v>168</v>
      </c>
      <c r="F55" s="28">
        <f t="shared" si="1"/>
        <v>194.7598620689655</v>
      </c>
    </row>
    <row r="56" spans="1:6" ht="13.5" customHeight="1">
      <c r="A56" s="32" t="s">
        <v>8</v>
      </c>
      <c r="B56" s="26" t="s">
        <v>83</v>
      </c>
      <c r="C56" s="52">
        <v>112725.08</v>
      </c>
      <c r="D56" s="53">
        <f t="shared" si="0"/>
        <v>388.7071724137931</v>
      </c>
      <c r="E56" s="33">
        <v>0</v>
      </c>
      <c r="F56" s="28">
        <f t="shared" si="1"/>
        <v>388.7071724137931</v>
      </c>
    </row>
    <row r="57" spans="1:6" ht="13.5" customHeight="1">
      <c r="A57" s="32" t="s">
        <v>8</v>
      </c>
      <c r="B57" s="26" t="s">
        <v>84</v>
      </c>
      <c r="C57" s="52">
        <v>47390.13</v>
      </c>
      <c r="D57" s="53">
        <f t="shared" si="0"/>
        <v>163.41424137931034</v>
      </c>
      <c r="E57" s="33">
        <v>9</v>
      </c>
      <c r="F57" s="28">
        <f t="shared" si="1"/>
        <v>154.41424137931034</v>
      </c>
    </row>
    <row r="58" spans="1:6" ht="13.5" customHeight="1">
      <c r="A58" s="32" t="s">
        <v>8</v>
      </c>
      <c r="B58" s="26" t="s">
        <v>85</v>
      </c>
      <c r="C58" s="52">
        <v>71685.9</v>
      </c>
      <c r="D58" s="53">
        <f t="shared" si="0"/>
        <v>247.19275862068963</v>
      </c>
      <c r="E58" s="33">
        <v>2</v>
      </c>
      <c r="F58" s="28">
        <f t="shared" si="1"/>
        <v>245.19275862068963</v>
      </c>
    </row>
    <row r="59" spans="1:6" ht="13.5" customHeight="1">
      <c r="A59" s="32" t="s">
        <v>8</v>
      </c>
      <c r="B59" s="26" t="s">
        <v>86</v>
      </c>
      <c r="C59" s="52">
        <v>76853.5</v>
      </c>
      <c r="D59" s="53">
        <f t="shared" si="0"/>
        <v>265.01206896551724</v>
      </c>
      <c r="E59" s="33">
        <v>29</v>
      </c>
      <c r="F59" s="28">
        <f t="shared" si="1"/>
        <v>236.01206896551724</v>
      </c>
    </row>
    <row r="60" spans="1:6" ht="13.5" customHeight="1">
      <c r="A60" s="32" t="s">
        <v>8</v>
      </c>
      <c r="B60" s="26" t="s">
        <v>87</v>
      </c>
      <c r="C60" s="52">
        <v>91445.73</v>
      </c>
      <c r="D60" s="53">
        <f t="shared" si="0"/>
        <v>315.33010344827585</v>
      </c>
      <c r="E60" s="33">
        <v>26</v>
      </c>
      <c r="F60" s="28">
        <f t="shared" si="1"/>
        <v>289.33010344827585</v>
      </c>
    </row>
    <row r="61" spans="1:6" ht="13.5" customHeight="1">
      <c r="A61" s="32" t="s">
        <v>8</v>
      </c>
      <c r="B61" s="26" t="s">
        <v>88</v>
      </c>
      <c r="C61" s="52">
        <v>170453.29</v>
      </c>
      <c r="D61" s="53">
        <f t="shared" si="0"/>
        <v>587.7699655172414</v>
      </c>
      <c r="E61" s="33">
        <v>316</v>
      </c>
      <c r="F61" s="28">
        <f t="shared" si="1"/>
        <v>271.7699655172414</v>
      </c>
    </row>
    <row r="62" spans="1:6" ht="13.5" customHeight="1">
      <c r="A62" s="32" t="s">
        <v>8</v>
      </c>
      <c r="B62" s="26" t="s">
        <v>89</v>
      </c>
      <c r="C62" s="52">
        <v>132745.9</v>
      </c>
      <c r="D62" s="53">
        <f t="shared" si="0"/>
        <v>457.7444827586207</v>
      </c>
      <c r="E62" s="33">
        <v>32</v>
      </c>
      <c r="F62" s="28">
        <f t="shared" si="1"/>
        <v>425.7444827586207</v>
      </c>
    </row>
    <row r="63" spans="1:6" ht="13.5" customHeight="1">
      <c r="A63" s="32" t="s">
        <v>8</v>
      </c>
      <c r="B63" s="26" t="s">
        <v>90</v>
      </c>
      <c r="C63" s="52">
        <v>66077.09</v>
      </c>
      <c r="D63" s="53">
        <f t="shared" si="0"/>
        <v>227.8520344827586</v>
      </c>
      <c r="E63" s="33">
        <v>6</v>
      </c>
      <c r="F63" s="28">
        <f t="shared" si="1"/>
        <v>221.8520344827586</v>
      </c>
    </row>
    <row r="64" spans="1:6" ht="13.5" customHeight="1">
      <c r="A64" s="32" t="s">
        <v>8</v>
      </c>
      <c r="B64" s="26" t="s">
        <v>91</v>
      </c>
      <c r="C64" s="52">
        <v>106158.32</v>
      </c>
      <c r="D64" s="53">
        <f t="shared" si="0"/>
        <v>366.06317241379315</v>
      </c>
      <c r="E64" s="33">
        <v>233</v>
      </c>
      <c r="F64" s="28">
        <f t="shared" si="1"/>
        <v>133.06317241379315</v>
      </c>
    </row>
    <row r="65" spans="1:6" ht="13.5" customHeight="1">
      <c r="A65" s="32" t="s">
        <v>8</v>
      </c>
      <c r="B65" s="26" t="s">
        <v>92</v>
      </c>
      <c r="C65" s="52">
        <v>120210.34</v>
      </c>
      <c r="D65" s="53">
        <f t="shared" si="0"/>
        <v>414.51841379310343</v>
      </c>
      <c r="E65" s="33">
        <v>13</v>
      </c>
      <c r="F65" s="28">
        <f t="shared" si="1"/>
        <v>401.51841379310343</v>
      </c>
    </row>
    <row r="66" spans="1:6" ht="13.5" customHeight="1">
      <c r="A66" s="32" t="s">
        <v>8</v>
      </c>
      <c r="B66" s="26" t="s">
        <v>93</v>
      </c>
      <c r="C66" s="52">
        <v>26408.82</v>
      </c>
      <c r="D66" s="53">
        <f t="shared" si="0"/>
        <v>91.06489655172413</v>
      </c>
      <c r="E66" s="33">
        <v>19</v>
      </c>
      <c r="F66" s="28">
        <f t="shared" si="1"/>
        <v>72.06489655172413</v>
      </c>
    </row>
    <row r="67" spans="1:6" ht="13.5" customHeight="1">
      <c r="A67" s="32" t="s">
        <v>8</v>
      </c>
      <c r="B67" s="26" t="s">
        <v>94</v>
      </c>
      <c r="C67" s="52">
        <v>174247.8</v>
      </c>
      <c r="D67" s="53">
        <f t="shared" si="0"/>
        <v>600.8544827586206</v>
      </c>
      <c r="E67" s="33">
        <v>35</v>
      </c>
      <c r="F67" s="28">
        <f t="shared" si="1"/>
        <v>565.8544827586206</v>
      </c>
    </row>
    <row r="68" spans="1:6" ht="13.5" customHeight="1">
      <c r="A68" s="40" t="s">
        <v>8</v>
      </c>
      <c r="B68" s="40"/>
      <c r="C68" s="56">
        <f>SUM(C47:C67)</f>
        <v>2541987.4299999992</v>
      </c>
      <c r="D68" s="54">
        <f t="shared" si="0"/>
        <v>8765.47389655172</v>
      </c>
      <c r="E68" s="34">
        <f>SUM(E47:E67)</f>
        <v>1154</v>
      </c>
      <c r="F68" s="31">
        <f t="shared" si="1"/>
        <v>7611.473896551721</v>
      </c>
    </row>
    <row r="69" spans="1:6" ht="13.5" customHeight="1">
      <c r="A69" s="32" t="s">
        <v>9</v>
      </c>
      <c r="B69" s="26" t="s">
        <v>95</v>
      </c>
      <c r="C69" s="52">
        <v>158997.67</v>
      </c>
      <c r="D69" s="53">
        <f t="shared" si="0"/>
        <v>548.267827586207</v>
      </c>
      <c r="E69" s="33">
        <v>0</v>
      </c>
      <c r="F69" s="28">
        <f t="shared" si="1"/>
        <v>548.267827586207</v>
      </c>
    </row>
    <row r="70" spans="1:6" ht="13.5" customHeight="1">
      <c r="A70" s="32" t="s">
        <v>9</v>
      </c>
      <c r="B70" s="26" t="s">
        <v>96</v>
      </c>
      <c r="C70" s="52">
        <v>5169.16</v>
      </c>
      <c r="D70" s="53">
        <f t="shared" si="0"/>
        <v>17.824689655172413</v>
      </c>
      <c r="E70" s="33">
        <v>0</v>
      </c>
      <c r="F70" s="28">
        <f t="shared" si="1"/>
        <v>17.824689655172413</v>
      </c>
    </row>
    <row r="71" spans="1:6" ht="13.5" customHeight="1">
      <c r="A71" s="32" t="s">
        <v>9</v>
      </c>
      <c r="B71" s="26" t="s">
        <v>97</v>
      </c>
      <c r="C71" s="52">
        <v>221509.62</v>
      </c>
      <c r="D71" s="53">
        <f t="shared" si="0"/>
        <v>763.826275862069</v>
      </c>
      <c r="E71" s="33">
        <v>12</v>
      </c>
      <c r="F71" s="28">
        <f t="shared" si="1"/>
        <v>751.826275862069</v>
      </c>
    </row>
    <row r="72" spans="1:6" ht="13.5" customHeight="1">
      <c r="A72" s="32" t="s">
        <v>9</v>
      </c>
      <c r="B72" s="26" t="s">
        <v>98</v>
      </c>
      <c r="C72" s="52">
        <v>29152.24</v>
      </c>
      <c r="D72" s="53">
        <f t="shared" si="0"/>
        <v>100.52496551724138</v>
      </c>
      <c r="E72" s="33">
        <v>0</v>
      </c>
      <c r="F72" s="28">
        <f t="shared" si="1"/>
        <v>100.52496551724138</v>
      </c>
    </row>
    <row r="73" spans="1:6" ht="13.5" customHeight="1">
      <c r="A73" s="32" t="s">
        <v>9</v>
      </c>
      <c r="B73" s="26" t="s">
        <v>99</v>
      </c>
      <c r="C73" s="52">
        <v>85055.12</v>
      </c>
      <c r="D73" s="53">
        <f t="shared" si="0"/>
        <v>293.2935172413793</v>
      </c>
      <c r="E73" s="33">
        <v>32</v>
      </c>
      <c r="F73" s="28">
        <f t="shared" si="1"/>
        <v>261.2935172413793</v>
      </c>
    </row>
    <row r="74" spans="1:6" ht="13.5" customHeight="1">
      <c r="A74" s="32" t="s">
        <v>9</v>
      </c>
      <c r="B74" s="26" t="s">
        <v>100</v>
      </c>
      <c r="C74" s="52">
        <v>298087.45</v>
      </c>
      <c r="D74" s="53">
        <f t="shared" si="0"/>
        <v>1027.8877586206897</v>
      </c>
      <c r="E74" s="33">
        <v>0</v>
      </c>
      <c r="F74" s="28">
        <f t="shared" si="1"/>
        <v>1027.8877586206897</v>
      </c>
    </row>
    <row r="75" spans="1:6" ht="13.5" customHeight="1">
      <c r="A75" s="40" t="s">
        <v>9</v>
      </c>
      <c r="B75" s="40"/>
      <c r="C75" s="55">
        <f>SUM(C69:C74)</f>
        <v>797971.26</v>
      </c>
      <c r="D75" s="54">
        <f t="shared" si="0"/>
        <v>2751.6250344827586</v>
      </c>
      <c r="E75" s="34">
        <f>SUM(E69:E74)</f>
        <v>44</v>
      </c>
      <c r="F75" s="31">
        <f t="shared" si="1"/>
        <v>2707.6250344827586</v>
      </c>
    </row>
    <row r="76" spans="1:6" ht="13.5" customHeight="1">
      <c r="A76" s="25" t="s">
        <v>10</v>
      </c>
      <c r="B76" s="26" t="s">
        <v>101</v>
      </c>
      <c r="C76" s="52">
        <v>23788.36</v>
      </c>
      <c r="D76" s="53">
        <f aca="true" t="shared" si="2" ref="D76:D139">C76/290</f>
        <v>82.0288275862069</v>
      </c>
      <c r="E76" s="35">
        <v>0</v>
      </c>
      <c r="F76" s="28">
        <f aca="true" t="shared" si="3" ref="F76:F139">D76-E76</f>
        <v>82.0288275862069</v>
      </c>
    </row>
    <row r="77" spans="1:6" ht="13.5" customHeight="1">
      <c r="A77" s="25" t="s">
        <v>10</v>
      </c>
      <c r="B77" s="26" t="s">
        <v>102</v>
      </c>
      <c r="C77" s="52">
        <v>73323.75</v>
      </c>
      <c r="D77" s="53">
        <f t="shared" si="2"/>
        <v>252.8405172413793</v>
      </c>
      <c r="E77" s="33">
        <v>37</v>
      </c>
      <c r="F77" s="28">
        <f t="shared" si="3"/>
        <v>215.8405172413793</v>
      </c>
    </row>
    <row r="78" spans="1:6" ht="13.5" customHeight="1">
      <c r="A78" s="25" t="s">
        <v>10</v>
      </c>
      <c r="B78" s="26" t="s">
        <v>103</v>
      </c>
      <c r="C78" s="52">
        <v>100231.51</v>
      </c>
      <c r="D78" s="53">
        <f t="shared" si="2"/>
        <v>345.6258965517241</v>
      </c>
      <c r="E78" s="33">
        <v>0</v>
      </c>
      <c r="F78" s="28">
        <f t="shared" si="3"/>
        <v>345.6258965517241</v>
      </c>
    </row>
    <row r="79" spans="1:6" ht="13.5" customHeight="1">
      <c r="A79" s="25" t="s">
        <v>10</v>
      </c>
      <c r="B79" s="26" t="s">
        <v>104</v>
      </c>
      <c r="C79" s="52">
        <v>83610.18</v>
      </c>
      <c r="D79" s="53">
        <f t="shared" si="2"/>
        <v>288.31096551724136</v>
      </c>
      <c r="E79" s="33">
        <v>15</v>
      </c>
      <c r="F79" s="28">
        <f t="shared" si="3"/>
        <v>273.31096551724136</v>
      </c>
    </row>
    <row r="80" spans="1:6" ht="13.5" customHeight="1">
      <c r="A80" s="25" t="s">
        <v>10</v>
      </c>
      <c r="B80" s="26" t="s">
        <v>105</v>
      </c>
      <c r="C80" s="52">
        <v>21089.11</v>
      </c>
      <c r="D80" s="53">
        <f t="shared" si="2"/>
        <v>72.72106896551725</v>
      </c>
      <c r="E80" s="33">
        <v>0</v>
      </c>
      <c r="F80" s="28">
        <f t="shared" si="3"/>
        <v>72.72106896551725</v>
      </c>
    </row>
    <row r="81" spans="1:6" ht="13.5" customHeight="1">
      <c r="A81" s="25" t="s">
        <v>10</v>
      </c>
      <c r="B81" s="26" t="s">
        <v>106</v>
      </c>
      <c r="C81" s="52">
        <v>50388.99</v>
      </c>
      <c r="D81" s="53">
        <f t="shared" si="2"/>
        <v>173.75513793103448</v>
      </c>
      <c r="E81" s="33">
        <v>42</v>
      </c>
      <c r="F81" s="28">
        <f t="shared" si="3"/>
        <v>131.75513793103448</v>
      </c>
    </row>
    <row r="82" spans="1:6" ht="13.5" customHeight="1">
      <c r="A82" s="25" t="s">
        <v>10</v>
      </c>
      <c r="B82" s="26" t="s">
        <v>107</v>
      </c>
      <c r="C82" s="52">
        <v>136042.13</v>
      </c>
      <c r="D82" s="53">
        <f t="shared" si="2"/>
        <v>469.1107931034483</v>
      </c>
      <c r="E82" s="33">
        <v>0</v>
      </c>
      <c r="F82" s="28">
        <f t="shared" si="3"/>
        <v>469.1107931034483</v>
      </c>
    </row>
    <row r="83" spans="1:6" ht="13.5" customHeight="1">
      <c r="A83" s="25" t="s">
        <v>10</v>
      </c>
      <c r="B83" s="26" t="s">
        <v>108</v>
      </c>
      <c r="C83" s="52">
        <v>17644.78</v>
      </c>
      <c r="D83" s="53">
        <f t="shared" si="2"/>
        <v>60.84406896551724</v>
      </c>
      <c r="E83" s="33">
        <v>0</v>
      </c>
      <c r="F83" s="28">
        <f t="shared" si="3"/>
        <v>60.84406896551724</v>
      </c>
    </row>
    <row r="84" spans="1:6" ht="13.5" customHeight="1">
      <c r="A84" s="25" t="s">
        <v>10</v>
      </c>
      <c r="B84" s="26" t="s">
        <v>109</v>
      </c>
      <c r="C84" s="52">
        <v>55385.17</v>
      </c>
      <c r="D84" s="53">
        <f t="shared" si="2"/>
        <v>190.9833448275862</v>
      </c>
      <c r="E84" s="33">
        <v>88</v>
      </c>
      <c r="F84" s="28">
        <f t="shared" si="3"/>
        <v>102.9833448275862</v>
      </c>
    </row>
    <row r="85" spans="1:6" ht="13.5" customHeight="1">
      <c r="A85" s="40" t="s">
        <v>10</v>
      </c>
      <c r="B85" s="40"/>
      <c r="C85" s="55">
        <f>SUM(C76:C84)</f>
        <v>561503.98</v>
      </c>
      <c r="D85" s="54">
        <f t="shared" si="2"/>
        <v>1936.220620689655</v>
      </c>
      <c r="E85" s="30">
        <f>SUM(E76:E84)</f>
        <v>182</v>
      </c>
      <c r="F85" s="31">
        <f t="shared" si="3"/>
        <v>1754.220620689655</v>
      </c>
    </row>
    <row r="86" spans="1:6" ht="13.5" customHeight="1">
      <c r="A86" s="25" t="s">
        <v>11</v>
      </c>
      <c r="B86" s="26" t="s">
        <v>110</v>
      </c>
      <c r="C86" s="52">
        <v>97475.04</v>
      </c>
      <c r="D86" s="53">
        <f t="shared" si="2"/>
        <v>336.1208275862069</v>
      </c>
      <c r="E86" s="33">
        <v>249</v>
      </c>
      <c r="F86" s="28">
        <f t="shared" si="3"/>
        <v>87.12082758620687</v>
      </c>
    </row>
    <row r="87" spans="1:6" ht="13.5" customHeight="1">
      <c r="A87" s="25" t="s">
        <v>11</v>
      </c>
      <c r="B87" s="26" t="s">
        <v>111</v>
      </c>
      <c r="C87" s="52">
        <v>58188.86</v>
      </c>
      <c r="D87" s="53">
        <f t="shared" si="2"/>
        <v>200.65124137931033</v>
      </c>
      <c r="E87" s="33">
        <v>337</v>
      </c>
      <c r="F87" s="28">
        <f t="shared" si="3"/>
        <v>-136.34875862068967</v>
      </c>
    </row>
    <row r="88" spans="1:6" ht="13.5" customHeight="1">
      <c r="A88" s="25" t="s">
        <v>11</v>
      </c>
      <c r="B88" s="26" t="s">
        <v>112</v>
      </c>
      <c r="C88" s="52">
        <v>81207.88</v>
      </c>
      <c r="D88" s="53">
        <f t="shared" si="2"/>
        <v>280.0271724137931</v>
      </c>
      <c r="E88" s="33">
        <v>23</v>
      </c>
      <c r="F88" s="28">
        <f t="shared" si="3"/>
        <v>257.0271724137931</v>
      </c>
    </row>
    <row r="89" spans="1:6" ht="13.5" customHeight="1">
      <c r="A89" s="25" t="s">
        <v>11</v>
      </c>
      <c r="B89" s="26" t="s">
        <v>113</v>
      </c>
      <c r="C89" s="52">
        <v>62990.76</v>
      </c>
      <c r="D89" s="53">
        <f t="shared" si="2"/>
        <v>217.20951724137933</v>
      </c>
      <c r="E89" s="33">
        <v>106</v>
      </c>
      <c r="F89" s="28">
        <f t="shared" si="3"/>
        <v>111.20951724137933</v>
      </c>
    </row>
    <row r="90" spans="1:6" ht="13.5" customHeight="1">
      <c r="A90" s="25" t="s">
        <v>11</v>
      </c>
      <c r="B90" s="26" t="s">
        <v>114</v>
      </c>
      <c r="C90" s="52">
        <v>132187.82</v>
      </c>
      <c r="D90" s="53">
        <f t="shared" si="2"/>
        <v>455.8200689655173</v>
      </c>
      <c r="E90" s="33">
        <v>2</v>
      </c>
      <c r="F90" s="28">
        <f t="shared" si="3"/>
        <v>453.8200689655173</v>
      </c>
    </row>
    <row r="91" spans="1:6" ht="13.5" customHeight="1">
      <c r="A91" s="25" t="s">
        <v>11</v>
      </c>
      <c r="B91" s="26" t="s">
        <v>115</v>
      </c>
      <c r="C91" s="52">
        <v>123777.71</v>
      </c>
      <c r="D91" s="53">
        <f t="shared" si="2"/>
        <v>426.81968965517245</v>
      </c>
      <c r="E91" s="33">
        <v>41</v>
      </c>
      <c r="F91" s="28">
        <f t="shared" si="3"/>
        <v>385.81968965517245</v>
      </c>
    </row>
    <row r="92" spans="1:6" ht="13.5" customHeight="1">
      <c r="A92" s="25" t="s">
        <v>11</v>
      </c>
      <c r="B92" s="26" t="s">
        <v>116</v>
      </c>
      <c r="C92" s="52">
        <v>112931.91</v>
      </c>
      <c r="D92" s="53">
        <f t="shared" si="2"/>
        <v>389.42037931034486</v>
      </c>
      <c r="E92" s="33">
        <v>451</v>
      </c>
      <c r="F92" s="28">
        <f t="shared" si="3"/>
        <v>-61.579620689655144</v>
      </c>
    </row>
    <row r="93" spans="1:6" ht="13.5" customHeight="1">
      <c r="A93" s="25" t="s">
        <v>11</v>
      </c>
      <c r="B93" s="26" t="s">
        <v>117</v>
      </c>
      <c r="C93" s="52">
        <v>109544.09</v>
      </c>
      <c r="D93" s="53">
        <f t="shared" si="2"/>
        <v>377.73824137931035</v>
      </c>
      <c r="E93" s="33">
        <v>142</v>
      </c>
      <c r="F93" s="28">
        <f t="shared" si="3"/>
        <v>235.73824137931035</v>
      </c>
    </row>
    <row r="94" spans="1:6" ht="13.5" customHeight="1">
      <c r="A94" s="25" t="s">
        <v>11</v>
      </c>
      <c r="B94" s="26" t="s">
        <v>118</v>
      </c>
      <c r="C94" s="52">
        <v>2461604.73</v>
      </c>
      <c r="D94" s="53">
        <f t="shared" si="2"/>
        <v>8488.292172413792</v>
      </c>
      <c r="E94" s="33">
        <v>3076</v>
      </c>
      <c r="F94" s="28">
        <f t="shared" si="3"/>
        <v>5412.292172413792</v>
      </c>
    </row>
    <row r="95" spans="1:6" ht="13.5" customHeight="1">
      <c r="A95" s="25" t="s">
        <v>11</v>
      </c>
      <c r="B95" s="26" t="s">
        <v>119</v>
      </c>
      <c r="C95" s="52">
        <v>55994.6</v>
      </c>
      <c r="D95" s="53">
        <f t="shared" si="2"/>
        <v>193.0848275862069</v>
      </c>
      <c r="E95" s="33">
        <v>19</v>
      </c>
      <c r="F95" s="28">
        <f t="shared" si="3"/>
        <v>174.0848275862069</v>
      </c>
    </row>
    <row r="96" spans="1:6" ht="13.5" customHeight="1">
      <c r="A96" s="25" t="s">
        <v>11</v>
      </c>
      <c r="B96" s="26" t="s">
        <v>120</v>
      </c>
      <c r="C96" s="52">
        <v>35197.86</v>
      </c>
      <c r="D96" s="53">
        <f t="shared" si="2"/>
        <v>121.37193103448276</v>
      </c>
      <c r="E96" s="33">
        <v>92</v>
      </c>
      <c r="F96" s="28">
        <f t="shared" si="3"/>
        <v>29.371931034482756</v>
      </c>
    </row>
    <row r="97" spans="1:6" ht="13.5" customHeight="1">
      <c r="A97" s="25" t="s">
        <v>11</v>
      </c>
      <c r="B97" s="26" t="s">
        <v>121</v>
      </c>
      <c r="C97" s="52">
        <v>86278.67</v>
      </c>
      <c r="D97" s="53">
        <f t="shared" si="2"/>
        <v>297.5126551724138</v>
      </c>
      <c r="E97" s="33">
        <v>408</v>
      </c>
      <c r="F97" s="28">
        <f t="shared" si="3"/>
        <v>-110.48734482758618</v>
      </c>
    </row>
    <row r="98" spans="1:6" ht="13.5" customHeight="1">
      <c r="A98" s="25" t="s">
        <v>11</v>
      </c>
      <c r="B98" s="26" t="s">
        <v>122</v>
      </c>
      <c r="C98" s="52">
        <v>156216.91</v>
      </c>
      <c r="D98" s="53">
        <f t="shared" si="2"/>
        <v>538.679</v>
      </c>
      <c r="E98" s="33">
        <v>91</v>
      </c>
      <c r="F98" s="28">
        <f t="shared" si="3"/>
        <v>447.679</v>
      </c>
    </row>
    <row r="99" spans="1:6" ht="13.5" customHeight="1">
      <c r="A99" s="25" t="s">
        <v>11</v>
      </c>
      <c r="B99" s="26" t="s">
        <v>123</v>
      </c>
      <c r="C99" s="52">
        <v>153707.13</v>
      </c>
      <c r="D99" s="53">
        <f t="shared" si="2"/>
        <v>530.0245862068965</v>
      </c>
      <c r="E99" s="33">
        <v>289</v>
      </c>
      <c r="F99" s="28">
        <f t="shared" si="3"/>
        <v>241.02458620689652</v>
      </c>
    </row>
    <row r="100" spans="1:6" ht="13.5" customHeight="1">
      <c r="A100" s="25" t="s">
        <v>11</v>
      </c>
      <c r="B100" s="26" t="s">
        <v>124</v>
      </c>
      <c r="C100" s="52">
        <v>166700.64</v>
      </c>
      <c r="D100" s="53">
        <f t="shared" si="2"/>
        <v>574.8297931034483</v>
      </c>
      <c r="E100" s="33">
        <v>124</v>
      </c>
      <c r="F100" s="28">
        <f t="shared" si="3"/>
        <v>450.8297931034483</v>
      </c>
    </row>
    <row r="101" spans="1:6" ht="13.5" customHeight="1">
      <c r="A101" s="25" t="s">
        <v>11</v>
      </c>
      <c r="B101" s="26" t="s">
        <v>125</v>
      </c>
      <c r="C101" s="52">
        <v>64562.66</v>
      </c>
      <c r="D101" s="53">
        <f t="shared" si="2"/>
        <v>222.62986206896554</v>
      </c>
      <c r="E101" s="33">
        <v>13</v>
      </c>
      <c r="F101" s="28">
        <f t="shared" si="3"/>
        <v>209.62986206896554</v>
      </c>
    </row>
    <row r="102" spans="1:6" ht="13.5" customHeight="1">
      <c r="A102" s="25" t="s">
        <v>11</v>
      </c>
      <c r="B102" s="26" t="s">
        <v>126</v>
      </c>
      <c r="C102" s="52">
        <v>56631.4</v>
      </c>
      <c r="D102" s="53">
        <f t="shared" si="2"/>
        <v>195.2806896551724</v>
      </c>
      <c r="E102" s="33">
        <v>183</v>
      </c>
      <c r="F102" s="28">
        <f t="shared" si="3"/>
        <v>12.28068965517241</v>
      </c>
    </row>
    <row r="103" spans="1:6" ht="13.5" customHeight="1">
      <c r="A103" s="25" t="s">
        <v>11</v>
      </c>
      <c r="B103" s="26" t="s">
        <v>127</v>
      </c>
      <c r="C103" s="52">
        <v>46082.36</v>
      </c>
      <c r="D103" s="53">
        <f t="shared" si="2"/>
        <v>158.9046896551724</v>
      </c>
      <c r="E103" s="33">
        <v>0</v>
      </c>
      <c r="F103" s="28">
        <f t="shared" si="3"/>
        <v>158.9046896551724</v>
      </c>
    </row>
    <row r="104" spans="1:6" ht="13.5" customHeight="1">
      <c r="A104" s="25" t="s">
        <v>11</v>
      </c>
      <c r="B104" s="26" t="s">
        <v>128</v>
      </c>
      <c r="C104" s="52">
        <v>105698.07</v>
      </c>
      <c r="D104" s="53">
        <f t="shared" si="2"/>
        <v>364.47610344827586</v>
      </c>
      <c r="E104" s="33">
        <v>65</v>
      </c>
      <c r="F104" s="28">
        <f t="shared" si="3"/>
        <v>299.47610344827586</v>
      </c>
    </row>
    <row r="105" spans="1:6" ht="13.5" customHeight="1">
      <c r="A105" s="25" t="s">
        <v>11</v>
      </c>
      <c r="B105" s="26" t="s">
        <v>129</v>
      </c>
      <c r="C105" s="52">
        <v>252451.68</v>
      </c>
      <c r="D105" s="53">
        <f t="shared" si="2"/>
        <v>870.5230344827586</v>
      </c>
      <c r="E105" s="33">
        <v>174</v>
      </c>
      <c r="F105" s="28">
        <f t="shared" si="3"/>
        <v>696.5230344827586</v>
      </c>
    </row>
    <row r="106" spans="1:6" ht="13.5" customHeight="1">
      <c r="A106" s="25" t="s">
        <v>11</v>
      </c>
      <c r="B106" s="26" t="s">
        <v>130</v>
      </c>
      <c r="C106" s="52">
        <v>59234.98</v>
      </c>
      <c r="D106" s="53">
        <f t="shared" si="2"/>
        <v>204.25855172413793</v>
      </c>
      <c r="E106" s="33">
        <v>365</v>
      </c>
      <c r="F106" s="28">
        <f t="shared" si="3"/>
        <v>-160.74144827586207</v>
      </c>
    </row>
    <row r="107" spans="1:6" ht="13.5" customHeight="1">
      <c r="A107" s="25" t="s">
        <v>11</v>
      </c>
      <c r="B107" s="26" t="s">
        <v>131</v>
      </c>
      <c r="C107" s="52">
        <v>41043.31</v>
      </c>
      <c r="D107" s="53">
        <f t="shared" si="2"/>
        <v>141.52865517241378</v>
      </c>
      <c r="E107" s="33">
        <v>151</v>
      </c>
      <c r="F107" s="28">
        <f t="shared" si="3"/>
        <v>-9.471344827586222</v>
      </c>
    </row>
    <row r="108" spans="1:6" ht="13.5" customHeight="1">
      <c r="A108" s="25" t="s">
        <v>11</v>
      </c>
      <c r="B108" s="26" t="s">
        <v>132</v>
      </c>
      <c r="C108" s="52">
        <v>136708.48</v>
      </c>
      <c r="D108" s="53">
        <f t="shared" si="2"/>
        <v>471.40855172413796</v>
      </c>
      <c r="E108" s="33">
        <v>400</v>
      </c>
      <c r="F108" s="28">
        <f t="shared" si="3"/>
        <v>71.40855172413796</v>
      </c>
    </row>
    <row r="109" spans="1:6" ht="13.5" customHeight="1">
      <c r="A109" s="25" t="s">
        <v>11</v>
      </c>
      <c r="B109" s="26" t="s">
        <v>133</v>
      </c>
      <c r="C109" s="52">
        <v>128005.04</v>
      </c>
      <c r="D109" s="53">
        <f t="shared" si="2"/>
        <v>441.3966896551724</v>
      </c>
      <c r="E109" s="33">
        <v>154</v>
      </c>
      <c r="F109" s="28">
        <f t="shared" si="3"/>
        <v>287.3966896551724</v>
      </c>
    </row>
    <row r="110" spans="1:6" ht="13.5" customHeight="1">
      <c r="A110" s="25" t="s">
        <v>11</v>
      </c>
      <c r="B110" s="26" t="s">
        <v>134</v>
      </c>
      <c r="C110" s="52">
        <v>54554.48</v>
      </c>
      <c r="D110" s="53">
        <f t="shared" si="2"/>
        <v>188.11889655172416</v>
      </c>
      <c r="E110" s="33">
        <v>293</v>
      </c>
      <c r="F110" s="28">
        <f t="shared" si="3"/>
        <v>-104.88110344827584</v>
      </c>
    </row>
    <row r="111" spans="1:6" ht="13.5" customHeight="1">
      <c r="A111" s="25" t="s">
        <v>11</v>
      </c>
      <c r="B111" s="26" t="s">
        <v>135</v>
      </c>
      <c r="C111" s="52">
        <v>77801.68</v>
      </c>
      <c r="D111" s="53">
        <f t="shared" si="2"/>
        <v>268.28165517241376</v>
      </c>
      <c r="E111" s="33">
        <v>178</v>
      </c>
      <c r="F111" s="28">
        <f t="shared" si="3"/>
        <v>90.28165517241376</v>
      </c>
    </row>
    <row r="112" spans="1:6" ht="13.5" customHeight="1">
      <c r="A112" s="25" t="s">
        <v>11</v>
      </c>
      <c r="B112" s="26" t="s">
        <v>136</v>
      </c>
      <c r="C112" s="52">
        <v>75323.52</v>
      </c>
      <c r="D112" s="53">
        <f t="shared" si="2"/>
        <v>259.73627586206896</v>
      </c>
      <c r="E112" s="33">
        <v>25</v>
      </c>
      <c r="F112" s="28">
        <f t="shared" si="3"/>
        <v>234.73627586206896</v>
      </c>
    </row>
    <row r="113" spans="1:6" ht="13.5" customHeight="1">
      <c r="A113" s="25" t="s">
        <v>11</v>
      </c>
      <c r="B113" s="26" t="s">
        <v>137</v>
      </c>
      <c r="C113" s="52">
        <v>79745.56</v>
      </c>
      <c r="D113" s="53">
        <f t="shared" si="2"/>
        <v>274.9846896551724</v>
      </c>
      <c r="E113" s="33">
        <v>249</v>
      </c>
      <c r="F113" s="28">
        <f t="shared" si="3"/>
        <v>25.984689655172417</v>
      </c>
    </row>
    <row r="114" spans="1:6" ht="13.5" customHeight="1">
      <c r="A114" s="40" t="s">
        <v>11</v>
      </c>
      <c r="B114" s="40"/>
      <c r="C114" s="55">
        <f>SUM(C86:C113)</f>
        <v>5071847.829999999</v>
      </c>
      <c r="D114" s="54">
        <f t="shared" si="2"/>
        <v>17489.13044827586</v>
      </c>
      <c r="E114" s="34">
        <f>SUM(E86:E113)</f>
        <v>7700</v>
      </c>
      <c r="F114" s="31">
        <f t="shared" si="3"/>
        <v>9789.13044827586</v>
      </c>
    </row>
    <row r="115" spans="1:6" ht="13.5" customHeight="1">
      <c r="A115" s="25" t="s">
        <v>12</v>
      </c>
      <c r="B115" s="26" t="s">
        <v>138</v>
      </c>
      <c r="C115" s="52">
        <v>127769.11</v>
      </c>
      <c r="D115" s="53">
        <f t="shared" si="2"/>
        <v>440.58313793103446</v>
      </c>
      <c r="E115" s="33">
        <v>0</v>
      </c>
      <c r="F115" s="28">
        <f t="shared" si="3"/>
        <v>440.58313793103446</v>
      </c>
    </row>
    <row r="116" spans="1:6" ht="13.5" customHeight="1">
      <c r="A116" s="25" t="s">
        <v>12</v>
      </c>
      <c r="B116" s="26" t="s">
        <v>139</v>
      </c>
      <c r="C116" s="52">
        <v>226723.45</v>
      </c>
      <c r="D116" s="53">
        <f t="shared" si="2"/>
        <v>781.8050000000001</v>
      </c>
      <c r="E116" s="33">
        <v>0</v>
      </c>
      <c r="F116" s="28">
        <f t="shared" si="3"/>
        <v>781.8050000000001</v>
      </c>
    </row>
    <row r="117" spans="1:6" ht="13.5" customHeight="1">
      <c r="A117" s="25" t="s">
        <v>12</v>
      </c>
      <c r="B117" s="26" t="s">
        <v>140</v>
      </c>
      <c r="C117" s="52">
        <v>91754.1</v>
      </c>
      <c r="D117" s="53">
        <f t="shared" si="2"/>
        <v>316.3934482758621</v>
      </c>
      <c r="E117" s="33">
        <v>0</v>
      </c>
      <c r="F117" s="28">
        <f t="shared" si="3"/>
        <v>316.3934482758621</v>
      </c>
    </row>
    <row r="118" spans="1:6" ht="13.5" customHeight="1">
      <c r="A118" s="25" t="s">
        <v>12</v>
      </c>
      <c r="B118" s="26" t="s">
        <v>141</v>
      </c>
      <c r="C118" s="52">
        <v>256915.4</v>
      </c>
      <c r="D118" s="53">
        <f t="shared" si="2"/>
        <v>885.9151724137931</v>
      </c>
      <c r="E118" s="33">
        <v>332</v>
      </c>
      <c r="F118" s="28">
        <f t="shared" si="3"/>
        <v>553.9151724137931</v>
      </c>
    </row>
    <row r="119" spans="1:6" ht="13.5" customHeight="1">
      <c r="A119" s="25" t="s">
        <v>12</v>
      </c>
      <c r="B119" s="26" t="s">
        <v>142</v>
      </c>
      <c r="C119" s="52">
        <v>614809.26</v>
      </c>
      <c r="D119" s="53">
        <f t="shared" si="2"/>
        <v>2120.0319310344826</v>
      </c>
      <c r="E119" s="33">
        <v>0</v>
      </c>
      <c r="F119" s="28">
        <f t="shared" si="3"/>
        <v>2120.0319310344826</v>
      </c>
    </row>
    <row r="120" spans="1:6" ht="13.5" customHeight="1">
      <c r="A120" s="25" t="s">
        <v>12</v>
      </c>
      <c r="B120" s="26" t="s">
        <v>143</v>
      </c>
      <c r="C120" s="52">
        <v>129186.06</v>
      </c>
      <c r="D120" s="53">
        <f t="shared" si="2"/>
        <v>445.4691724137931</v>
      </c>
      <c r="E120" s="33">
        <v>4</v>
      </c>
      <c r="F120" s="28">
        <f t="shared" si="3"/>
        <v>441.4691724137931</v>
      </c>
    </row>
    <row r="121" spans="1:6" ht="13.5" customHeight="1">
      <c r="A121" s="25" t="s">
        <v>12</v>
      </c>
      <c r="B121" s="26" t="s">
        <v>144</v>
      </c>
      <c r="C121" s="52">
        <v>83909.51</v>
      </c>
      <c r="D121" s="53">
        <f t="shared" si="2"/>
        <v>289.34313793103445</v>
      </c>
      <c r="E121" s="33">
        <v>20</v>
      </c>
      <c r="F121" s="28">
        <f t="shared" si="3"/>
        <v>269.34313793103445</v>
      </c>
    </row>
    <row r="122" spans="1:6" ht="13.5" customHeight="1">
      <c r="A122" s="25" t="s">
        <v>12</v>
      </c>
      <c r="B122" s="26" t="s">
        <v>145</v>
      </c>
      <c r="C122" s="52">
        <v>73117.93</v>
      </c>
      <c r="D122" s="53">
        <f t="shared" si="2"/>
        <v>252.13079310344824</v>
      </c>
      <c r="E122" s="33">
        <v>7</v>
      </c>
      <c r="F122" s="28">
        <f t="shared" si="3"/>
        <v>245.13079310344824</v>
      </c>
    </row>
    <row r="123" spans="1:6" ht="13.5" customHeight="1">
      <c r="A123" s="25" t="s">
        <v>12</v>
      </c>
      <c r="B123" s="26" t="s">
        <v>146</v>
      </c>
      <c r="C123" s="52">
        <v>188759.57</v>
      </c>
      <c r="D123" s="53">
        <f t="shared" si="2"/>
        <v>650.8950689655172</v>
      </c>
      <c r="E123" s="33">
        <v>0</v>
      </c>
      <c r="F123" s="28">
        <f t="shared" si="3"/>
        <v>650.8950689655172</v>
      </c>
    </row>
    <row r="124" spans="1:6" ht="13.5" customHeight="1">
      <c r="A124" s="25" t="s">
        <v>12</v>
      </c>
      <c r="B124" s="26" t="s">
        <v>147</v>
      </c>
      <c r="C124" s="52">
        <v>160663.35</v>
      </c>
      <c r="D124" s="53">
        <f t="shared" si="2"/>
        <v>554.0115517241379</v>
      </c>
      <c r="E124" s="33">
        <v>193</v>
      </c>
      <c r="F124" s="28">
        <f t="shared" si="3"/>
        <v>361.0115517241379</v>
      </c>
    </row>
    <row r="125" spans="1:6" ht="13.5" customHeight="1">
      <c r="A125" s="25" t="s">
        <v>12</v>
      </c>
      <c r="B125" s="26" t="s">
        <v>148</v>
      </c>
      <c r="C125" s="52">
        <v>135421.27</v>
      </c>
      <c r="D125" s="53">
        <f t="shared" si="2"/>
        <v>466.9698965517241</v>
      </c>
      <c r="E125" s="33">
        <v>313</v>
      </c>
      <c r="F125" s="28">
        <f t="shared" si="3"/>
        <v>153.9698965517241</v>
      </c>
    </row>
    <row r="126" spans="1:6" ht="13.5" customHeight="1">
      <c r="A126" s="25" t="s">
        <v>12</v>
      </c>
      <c r="B126" s="26" t="s">
        <v>149</v>
      </c>
      <c r="C126" s="52">
        <v>84180.24</v>
      </c>
      <c r="D126" s="53">
        <f t="shared" si="2"/>
        <v>290.27668965517245</v>
      </c>
      <c r="E126" s="33">
        <v>106</v>
      </c>
      <c r="F126" s="28">
        <f t="shared" si="3"/>
        <v>184.27668965517245</v>
      </c>
    </row>
    <row r="127" spans="1:6" ht="13.5" customHeight="1">
      <c r="A127" s="25" t="s">
        <v>12</v>
      </c>
      <c r="B127" s="26" t="s">
        <v>150</v>
      </c>
      <c r="C127" s="52">
        <v>51834.41</v>
      </c>
      <c r="D127" s="53">
        <f t="shared" si="2"/>
        <v>178.73934482758622</v>
      </c>
      <c r="E127" s="33">
        <v>0</v>
      </c>
      <c r="F127" s="28">
        <f t="shared" si="3"/>
        <v>178.73934482758622</v>
      </c>
    </row>
    <row r="128" spans="1:6" ht="13.5" customHeight="1">
      <c r="A128" s="25" t="s">
        <v>12</v>
      </c>
      <c r="B128" s="26" t="s">
        <v>151</v>
      </c>
      <c r="C128" s="52">
        <v>141282.16</v>
      </c>
      <c r="D128" s="53">
        <f t="shared" si="2"/>
        <v>487.1798620689655</v>
      </c>
      <c r="E128" s="33">
        <v>240</v>
      </c>
      <c r="F128" s="28">
        <f t="shared" si="3"/>
        <v>247.17986206896552</v>
      </c>
    </row>
    <row r="129" spans="1:6" ht="13.5" customHeight="1">
      <c r="A129" s="25" t="s">
        <v>12</v>
      </c>
      <c r="B129" s="26" t="s">
        <v>152</v>
      </c>
      <c r="C129" s="52">
        <v>172521.49</v>
      </c>
      <c r="D129" s="53">
        <f t="shared" si="2"/>
        <v>594.9016896551724</v>
      </c>
      <c r="E129" s="33">
        <v>0</v>
      </c>
      <c r="F129" s="28">
        <f t="shared" si="3"/>
        <v>594.9016896551724</v>
      </c>
    </row>
    <row r="130" spans="1:6" ht="13.5" customHeight="1">
      <c r="A130" s="25" t="s">
        <v>12</v>
      </c>
      <c r="B130" s="26" t="s">
        <v>153</v>
      </c>
      <c r="C130" s="52">
        <v>139996.88</v>
      </c>
      <c r="D130" s="53">
        <f t="shared" si="2"/>
        <v>482.74786206896556</v>
      </c>
      <c r="E130" s="33">
        <v>146</v>
      </c>
      <c r="F130" s="28">
        <f t="shared" si="3"/>
        <v>336.74786206896556</v>
      </c>
    </row>
    <row r="131" spans="1:6" ht="13.5" customHeight="1">
      <c r="A131" s="25" t="s">
        <v>12</v>
      </c>
      <c r="B131" s="26" t="s">
        <v>154</v>
      </c>
      <c r="C131" s="52">
        <v>282080.34</v>
      </c>
      <c r="D131" s="53">
        <f t="shared" si="2"/>
        <v>972.690827586207</v>
      </c>
      <c r="E131" s="33">
        <v>0</v>
      </c>
      <c r="F131" s="28">
        <f t="shared" si="3"/>
        <v>972.690827586207</v>
      </c>
    </row>
    <row r="132" spans="1:6" ht="13.5" customHeight="1">
      <c r="A132" s="25" t="s">
        <v>12</v>
      </c>
      <c r="B132" s="26" t="s">
        <v>155</v>
      </c>
      <c r="C132" s="52">
        <v>93658.71</v>
      </c>
      <c r="D132" s="53">
        <f t="shared" si="2"/>
        <v>322.96106896551726</v>
      </c>
      <c r="E132" s="33">
        <v>142</v>
      </c>
      <c r="F132" s="28">
        <f t="shared" si="3"/>
        <v>180.96106896551726</v>
      </c>
    </row>
    <row r="133" spans="1:6" ht="13.5" customHeight="1">
      <c r="A133" s="25" t="s">
        <v>12</v>
      </c>
      <c r="B133" s="26" t="s">
        <v>156</v>
      </c>
      <c r="C133" s="52">
        <v>78203.3</v>
      </c>
      <c r="D133" s="53">
        <f t="shared" si="2"/>
        <v>269.66655172413795</v>
      </c>
      <c r="E133" s="33">
        <v>135</v>
      </c>
      <c r="F133" s="28">
        <f t="shared" si="3"/>
        <v>134.66655172413795</v>
      </c>
    </row>
    <row r="134" spans="1:6" ht="13.5" customHeight="1">
      <c r="A134" s="25" t="s">
        <v>12</v>
      </c>
      <c r="B134" s="26" t="s">
        <v>157</v>
      </c>
      <c r="C134" s="52">
        <v>97913.42</v>
      </c>
      <c r="D134" s="53">
        <f t="shared" si="2"/>
        <v>337.6324827586207</v>
      </c>
      <c r="E134" s="33">
        <v>0</v>
      </c>
      <c r="F134" s="28">
        <f t="shared" si="3"/>
        <v>337.6324827586207</v>
      </c>
    </row>
    <row r="135" spans="1:6" ht="13.5" customHeight="1">
      <c r="A135" s="25" t="s">
        <v>12</v>
      </c>
      <c r="B135" s="26" t="s">
        <v>158</v>
      </c>
      <c r="C135" s="52">
        <v>151008.96</v>
      </c>
      <c r="D135" s="53">
        <f t="shared" si="2"/>
        <v>520.7205517241379</v>
      </c>
      <c r="E135" s="33">
        <v>141</v>
      </c>
      <c r="F135" s="28">
        <f t="shared" si="3"/>
        <v>379.72055172413786</v>
      </c>
    </row>
    <row r="136" spans="1:6" ht="13.5" customHeight="1">
      <c r="A136" s="40" t="s">
        <v>12</v>
      </c>
      <c r="B136" s="40"/>
      <c r="C136" s="55">
        <f>SUM(C115:C135)</f>
        <v>3381708.92</v>
      </c>
      <c r="D136" s="54">
        <f t="shared" si="2"/>
        <v>11661.06524137931</v>
      </c>
      <c r="E136" s="34">
        <f>SUM(E115:E135)</f>
        <v>1779</v>
      </c>
      <c r="F136" s="31">
        <f t="shared" si="3"/>
        <v>9882.06524137931</v>
      </c>
    </row>
    <row r="137" spans="1:6" ht="13.5" customHeight="1">
      <c r="A137" s="25" t="s">
        <v>13</v>
      </c>
      <c r="B137" s="26" t="s">
        <v>159</v>
      </c>
      <c r="C137" s="52">
        <v>239412.32</v>
      </c>
      <c r="D137" s="53">
        <f t="shared" si="2"/>
        <v>825.5597241379311</v>
      </c>
      <c r="E137" s="33">
        <v>0</v>
      </c>
      <c r="F137" s="28">
        <f t="shared" si="3"/>
        <v>825.5597241379311</v>
      </c>
    </row>
    <row r="138" spans="1:6" ht="13.5" customHeight="1">
      <c r="A138" s="25" t="s">
        <v>13</v>
      </c>
      <c r="B138" s="26" t="s">
        <v>160</v>
      </c>
      <c r="C138" s="52">
        <v>10310.85</v>
      </c>
      <c r="D138" s="53">
        <f t="shared" si="2"/>
        <v>35.554655172413796</v>
      </c>
      <c r="E138" s="33">
        <v>0</v>
      </c>
      <c r="F138" s="28">
        <f t="shared" si="3"/>
        <v>35.554655172413796</v>
      </c>
    </row>
    <row r="139" spans="1:6" ht="13.5" customHeight="1">
      <c r="A139" s="25" t="s">
        <v>13</v>
      </c>
      <c r="B139" s="26" t="s">
        <v>161</v>
      </c>
      <c r="C139" s="52">
        <v>789.02</v>
      </c>
      <c r="D139" s="53">
        <f t="shared" si="2"/>
        <v>2.7207586206896552</v>
      </c>
      <c r="E139" s="33">
        <v>0</v>
      </c>
      <c r="F139" s="28">
        <f t="shared" si="3"/>
        <v>2.7207586206896552</v>
      </c>
    </row>
    <row r="140" spans="1:6" ht="13.5" customHeight="1">
      <c r="A140" s="25" t="s">
        <v>13</v>
      </c>
      <c r="B140" s="26" t="s">
        <v>162</v>
      </c>
      <c r="C140" s="52">
        <v>0</v>
      </c>
      <c r="D140" s="53">
        <f aca="true" t="shared" si="4" ref="D140:D203">C140/290</f>
        <v>0</v>
      </c>
      <c r="E140" s="33">
        <v>0</v>
      </c>
      <c r="F140" s="28">
        <f aca="true" t="shared" si="5" ref="F140:F203">D140-E140</f>
        <v>0</v>
      </c>
    </row>
    <row r="141" spans="1:6" ht="13.5" customHeight="1">
      <c r="A141" s="25" t="s">
        <v>13</v>
      </c>
      <c r="B141" s="26" t="s">
        <v>163</v>
      </c>
      <c r="C141" s="52">
        <v>14605.8</v>
      </c>
      <c r="D141" s="53">
        <f t="shared" si="4"/>
        <v>50.36482758620689</v>
      </c>
      <c r="E141" s="33">
        <v>8</v>
      </c>
      <c r="F141" s="28">
        <f t="shared" si="5"/>
        <v>42.36482758620689</v>
      </c>
    </row>
    <row r="142" spans="1:6" ht="13.5" customHeight="1">
      <c r="A142" s="25" t="s">
        <v>13</v>
      </c>
      <c r="B142" s="26" t="s">
        <v>164</v>
      </c>
      <c r="C142" s="52">
        <v>0</v>
      </c>
      <c r="D142" s="53">
        <f t="shared" si="4"/>
        <v>0</v>
      </c>
      <c r="E142" s="33">
        <v>44</v>
      </c>
      <c r="F142" s="28">
        <f t="shared" si="5"/>
        <v>-44</v>
      </c>
    </row>
    <row r="143" spans="1:6" ht="13.5" customHeight="1">
      <c r="A143" s="25" t="s">
        <v>13</v>
      </c>
      <c r="B143" s="26" t="s">
        <v>165</v>
      </c>
      <c r="C143" s="52">
        <v>164.38</v>
      </c>
      <c r="D143" s="53">
        <f t="shared" si="4"/>
        <v>0.5668275862068965</v>
      </c>
      <c r="E143" s="33">
        <v>4</v>
      </c>
      <c r="F143" s="28">
        <f t="shared" si="5"/>
        <v>-3.4331724137931037</v>
      </c>
    </row>
    <row r="144" spans="1:6" ht="13.5" customHeight="1">
      <c r="A144" s="25" t="s">
        <v>13</v>
      </c>
      <c r="B144" s="26" t="s">
        <v>166</v>
      </c>
      <c r="C144" s="52">
        <v>691.6</v>
      </c>
      <c r="D144" s="53">
        <f t="shared" si="4"/>
        <v>2.384827586206897</v>
      </c>
      <c r="E144" s="33">
        <v>0</v>
      </c>
      <c r="F144" s="28">
        <f t="shared" si="5"/>
        <v>2.384827586206897</v>
      </c>
    </row>
    <row r="145" spans="1:6" ht="13.5" customHeight="1">
      <c r="A145" s="25" t="s">
        <v>13</v>
      </c>
      <c r="B145" s="26" t="s">
        <v>167</v>
      </c>
      <c r="C145" s="52">
        <v>194.86</v>
      </c>
      <c r="D145" s="53">
        <f t="shared" si="4"/>
        <v>0.6719310344827587</v>
      </c>
      <c r="E145" s="33">
        <v>0</v>
      </c>
      <c r="F145" s="28">
        <f t="shared" si="5"/>
        <v>0.6719310344827587</v>
      </c>
    </row>
    <row r="146" spans="1:6" ht="13.5" customHeight="1">
      <c r="A146" s="40" t="s">
        <v>13</v>
      </c>
      <c r="B146" s="40"/>
      <c r="C146" s="55">
        <f>SUM(C137:C145)</f>
        <v>266168.82999999996</v>
      </c>
      <c r="D146" s="54">
        <f t="shared" si="4"/>
        <v>917.8235517241378</v>
      </c>
      <c r="E146" s="34">
        <f>SUM(E137:E145)</f>
        <v>56</v>
      </c>
      <c r="F146" s="31">
        <f t="shared" si="5"/>
        <v>861.8235517241378</v>
      </c>
    </row>
    <row r="147" spans="1:6" ht="13.5" customHeight="1">
      <c r="A147" s="25" t="s">
        <v>168</v>
      </c>
      <c r="B147" s="26" t="s">
        <v>169</v>
      </c>
      <c r="C147" s="52">
        <v>32544.2</v>
      </c>
      <c r="D147" s="53">
        <f t="shared" si="4"/>
        <v>112.22137931034483</v>
      </c>
      <c r="E147" s="33">
        <v>84</v>
      </c>
      <c r="F147" s="28">
        <f t="shared" si="5"/>
        <v>28.22137931034483</v>
      </c>
    </row>
    <row r="148" spans="1:6" ht="13.5" customHeight="1">
      <c r="A148" s="25" t="s">
        <v>168</v>
      </c>
      <c r="B148" s="26" t="s">
        <v>170</v>
      </c>
      <c r="C148" s="52">
        <v>59952.9</v>
      </c>
      <c r="D148" s="53">
        <f t="shared" si="4"/>
        <v>206.7341379310345</v>
      </c>
      <c r="E148" s="33">
        <v>98</v>
      </c>
      <c r="F148" s="28">
        <f t="shared" si="5"/>
        <v>108.7341379310345</v>
      </c>
    </row>
    <row r="149" spans="1:6" ht="13.5" customHeight="1">
      <c r="A149" s="25" t="s">
        <v>168</v>
      </c>
      <c r="B149" s="26" t="s">
        <v>171</v>
      </c>
      <c r="C149" s="52">
        <v>996487.81</v>
      </c>
      <c r="D149" s="53">
        <f t="shared" si="4"/>
        <v>3436.1648620689657</v>
      </c>
      <c r="E149" s="33">
        <v>0</v>
      </c>
      <c r="F149" s="28">
        <f t="shared" si="5"/>
        <v>3436.1648620689657</v>
      </c>
    </row>
    <row r="150" spans="1:6" ht="13.5" customHeight="1">
      <c r="A150" s="25" t="s">
        <v>168</v>
      </c>
      <c r="B150" s="26" t="s">
        <v>172</v>
      </c>
      <c r="C150" s="52">
        <v>17455.86</v>
      </c>
      <c r="D150" s="53">
        <f t="shared" si="4"/>
        <v>60.19262068965517</v>
      </c>
      <c r="E150" s="33">
        <v>0</v>
      </c>
      <c r="F150" s="28">
        <f t="shared" si="5"/>
        <v>60.19262068965517</v>
      </c>
    </row>
    <row r="151" spans="1:6" ht="13.5" customHeight="1">
      <c r="A151" s="25" t="s">
        <v>168</v>
      </c>
      <c r="B151" s="26" t="s">
        <v>173</v>
      </c>
      <c r="C151" s="52">
        <v>13792.81</v>
      </c>
      <c r="D151" s="53">
        <f t="shared" si="4"/>
        <v>47.56141379310345</v>
      </c>
      <c r="E151" s="33">
        <v>25</v>
      </c>
      <c r="F151" s="28">
        <f t="shared" si="5"/>
        <v>22.561413793103448</v>
      </c>
    </row>
    <row r="152" spans="1:6" ht="13.5" customHeight="1">
      <c r="A152" s="25" t="s">
        <v>168</v>
      </c>
      <c r="B152" s="26" t="s">
        <v>174</v>
      </c>
      <c r="C152" s="52">
        <v>28477.06</v>
      </c>
      <c r="D152" s="53">
        <f t="shared" si="4"/>
        <v>98.19675862068966</v>
      </c>
      <c r="E152" s="33">
        <v>0</v>
      </c>
      <c r="F152" s="28">
        <f t="shared" si="5"/>
        <v>98.19675862068966</v>
      </c>
    </row>
    <row r="153" spans="1:6" ht="13.5" customHeight="1">
      <c r="A153" s="25" t="s">
        <v>168</v>
      </c>
      <c r="B153" s="26" t="s">
        <v>175</v>
      </c>
      <c r="C153" s="52">
        <v>50352.35</v>
      </c>
      <c r="D153" s="53">
        <f t="shared" si="4"/>
        <v>173.62879310344826</v>
      </c>
      <c r="E153" s="33">
        <v>6</v>
      </c>
      <c r="F153" s="28">
        <f t="shared" si="5"/>
        <v>167.62879310344826</v>
      </c>
    </row>
    <row r="154" spans="1:6" ht="13.5" customHeight="1">
      <c r="A154" s="25" t="s">
        <v>168</v>
      </c>
      <c r="B154" s="26" t="s">
        <v>176</v>
      </c>
      <c r="C154" s="52">
        <v>102645.99</v>
      </c>
      <c r="D154" s="53">
        <f t="shared" si="4"/>
        <v>353.95168965517246</v>
      </c>
      <c r="E154" s="33">
        <v>102</v>
      </c>
      <c r="F154" s="28">
        <f t="shared" si="5"/>
        <v>251.95168965517246</v>
      </c>
    </row>
    <row r="155" spans="1:6" ht="13.5" customHeight="1">
      <c r="A155" s="40" t="s">
        <v>14</v>
      </c>
      <c r="B155" s="40"/>
      <c r="C155" s="56">
        <f>SUM(C147:C154)</f>
        <v>1301708.9800000004</v>
      </c>
      <c r="D155" s="54">
        <f t="shared" si="4"/>
        <v>4488.651655172415</v>
      </c>
      <c r="E155" s="34">
        <f>SUM(E147:E154)</f>
        <v>315</v>
      </c>
      <c r="F155" s="31">
        <f t="shared" si="5"/>
        <v>4173.651655172415</v>
      </c>
    </row>
    <row r="156" spans="1:6" ht="13.5" customHeight="1">
      <c r="A156" s="25" t="s">
        <v>15</v>
      </c>
      <c r="B156" s="26" t="s">
        <v>177</v>
      </c>
      <c r="C156" s="52">
        <v>50062.8</v>
      </c>
      <c r="D156" s="53">
        <f t="shared" si="4"/>
        <v>172.6303448275862</v>
      </c>
      <c r="E156" s="33">
        <v>4</v>
      </c>
      <c r="F156" s="28">
        <f t="shared" si="5"/>
        <v>168.6303448275862</v>
      </c>
    </row>
    <row r="157" spans="1:6" ht="13.5" customHeight="1">
      <c r="A157" s="25" t="s">
        <v>15</v>
      </c>
      <c r="B157" s="26" t="s">
        <v>178</v>
      </c>
      <c r="C157" s="52">
        <v>227806</v>
      </c>
      <c r="D157" s="53">
        <f t="shared" si="4"/>
        <v>785.5379310344828</v>
      </c>
      <c r="E157" s="33">
        <v>0</v>
      </c>
      <c r="F157" s="28">
        <f t="shared" si="5"/>
        <v>785.5379310344828</v>
      </c>
    </row>
    <row r="158" spans="1:6" ht="13.5" customHeight="1">
      <c r="A158" s="25" t="s">
        <v>15</v>
      </c>
      <c r="B158" s="26" t="s">
        <v>179</v>
      </c>
      <c r="C158" s="52">
        <v>70438.59</v>
      </c>
      <c r="D158" s="53">
        <f t="shared" si="4"/>
        <v>242.8916896551724</v>
      </c>
      <c r="E158" s="33">
        <v>140</v>
      </c>
      <c r="F158" s="28">
        <f t="shared" si="5"/>
        <v>102.8916896551724</v>
      </c>
    </row>
    <row r="159" spans="1:6" ht="13.5" customHeight="1">
      <c r="A159" s="25" t="s">
        <v>15</v>
      </c>
      <c r="B159" s="26" t="s">
        <v>180</v>
      </c>
      <c r="C159" s="52">
        <v>28695.82</v>
      </c>
      <c r="D159" s="53">
        <f t="shared" si="4"/>
        <v>98.95110344827586</v>
      </c>
      <c r="E159" s="33">
        <v>0</v>
      </c>
      <c r="F159" s="28">
        <f t="shared" si="5"/>
        <v>98.95110344827586</v>
      </c>
    </row>
    <row r="160" spans="1:6" ht="13.5" customHeight="1">
      <c r="A160" s="25" t="s">
        <v>15</v>
      </c>
      <c r="B160" s="26" t="s">
        <v>181</v>
      </c>
      <c r="C160" s="52">
        <v>215444.63</v>
      </c>
      <c r="D160" s="53">
        <f t="shared" si="4"/>
        <v>742.9125172413793</v>
      </c>
      <c r="E160" s="33">
        <v>9</v>
      </c>
      <c r="F160" s="28">
        <f t="shared" si="5"/>
        <v>733.9125172413793</v>
      </c>
    </row>
    <row r="161" spans="1:6" ht="13.5" customHeight="1">
      <c r="A161" s="25" t="s">
        <v>15</v>
      </c>
      <c r="B161" s="26" t="s">
        <v>182</v>
      </c>
      <c r="C161" s="52">
        <v>116567.38</v>
      </c>
      <c r="D161" s="53">
        <f t="shared" si="4"/>
        <v>401.9564827586207</v>
      </c>
      <c r="E161" s="33">
        <v>134</v>
      </c>
      <c r="F161" s="28">
        <f t="shared" si="5"/>
        <v>267.9564827586207</v>
      </c>
    </row>
    <row r="162" spans="1:6" ht="13.5" customHeight="1">
      <c r="A162" s="25" t="s">
        <v>15</v>
      </c>
      <c r="B162" s="26" t="s">
        <v>183</v>
      </c>
      <c r="C162" s="52">
        <v>37898.61</v>
      </c>
      <c r="D162" s="53">
        <f t="shared" si="4"/>
        <v>130.68486206896551</v>
      </c>
      <c r="E162" s="33">
        <v>9</v>
      </c>
      <c r="F162" s="28">
        <f t="shared" si="5"/>
        <v>121.68486206896551</v>
      </c>
    </row>
    <row r="163" spans="1:6" ht="13.5" customHeight="1">
      <c r="A163" s="25" t="s">
        <v>15</v>
      </c>
      <c r="B163" s="26" t="s">
        <v>184</v>
      </c>
      <c r="C163" s="52">
        <v>150108.12</v>
      </c>
      <c r="D163" s="53">
        <f t="shared" si="4"/>
        <v>517.6142068965518</v>
      </c>
      <c r="E163" s="33">
        <v>11</v>
      </c>
      <c r="F163" s="28">
        <f t="shared" si="5"/>
        <v>506.61420689655176</v>
      </c>
    </row>
    <row r="164" spans="1:6" ht="13.5" customHeight="1">
      <c r="A164" s="25" t="s">
        <v>15</v>
      </c>
      <c r="B164" s="26" t="s">
        <v>185</v>
      </c>
      <c r="C164" s="52">
        <v>91634.69</v>
      </c>
      <c r="D164" s="53">
        <f t="shared" si="4"/>
        <v>315.98168965517243</v>
      </c>
      <c r="E164" s="33">
        <v>0</v>
      </c>
      <c r="F164" s="28">
        <f t="shared" si="5"/>
        <v>315.98168965517243</v>
      </c>
    </row>
    <row r="165" spans="1:6" ht="13.5" customHeight="1">
      <c r="A165" s="25" t="s">
        <v>15</v>
      </c>
      <c r="B165" s="26" t="s">
        <v>186</v>
      </c>
      <c r="C165" s="52">
        <v>399999.57</v>
      </c>
      <c r="D165" s="53">
        <f t="shared" si="4"/>
        <v>1379.3088620689655</v>
      </c>
      <c r="E165" s="33">
        <v>73</v>
      </c>
      <c r="F165" s="28">
        <f t="shared" si="5"/>
        <v>1306.3088620689655</v>
      </c>
    </row>
    <row r="166" spans="1:6" ht="13.5" customHeight="1">
      <c r="A166" s="25" t="s">
        <v>15</v>
      </c>
      <c r="B166" s="26" t="s">
        <v>187</v>
      </c>
      <c r="C166" s="52">
        <v>110770.95</v>
      </c>
      <c r="D166" s="53">
        <f t="shared" si="4"/>
        <v>381.96879310344826</v>
      </c>
      <c r="E166" s="33">
        <v>174</v>
      </c>
      <c r="F166" s="28">
        <f t="shared" si="5"/>
        <v>207.96879310344826</v>
      </c>
    </row>
    <row r="167" spans="1:6" ht="13.5" customHeight="1">
      <c r="A167" s="25" t="s">
        <v>15</v>
      </c>
      <c r="B167" s="26" t="s">
        <v>188</v>
      </c>
      <c r="C167" s="52">
        <v>72411.71</v>
      </c>
      <c r="D167" s="53">
        <f t="shared" si="4"/>
        <v>249.69555172413794</v>
      </c>
      <c r="E167" s="33">
        <v>12</v>
      </c>
      <c r="F167" s="28">
        <f t="shared" si="5"/>
        <v>237.69555172413794</v>
      </c>
    </row>
    <row r="168" spans="1:6" ht="13.5" customHeight="1">
      <c r="A168" s="25" t="s">
        <v>15</v>
      </c>
      <c r="B168" s="26" t="s">
        <v>189</v>
      </c>
      <c r="C168" s="52">
        <v>98820.71</v>
      </c>
      <c r="D168" s="53">
        <f t="shared" si="4"/>
        <v>340.76106896551727</v>
      </c>
      <c r="E168" s="33">
        <v>141</v>
      </c>
      <c r="F168" s="28">
        <f t="shared" si="5"/>
        <v>199.76106896551727</v>
      </c>
    </row>
    <row r="169" spans="1:6" ht="13.5" customHeight="1">
      <c r="A169" s="25" t="s">
        <v>15</v>
      </c>
      <c r="B169" s="26" t="s">
        <v>190</v>
      </c>
      <c r="C169" s="52">
        <v>127503.39</v>
      </c>
      <c r="D169" s="53">
        <f t="shared" si="4"/>
        <v>439.66686206896554</v>
      </c>
      <c r="E169" s="33">
        <v>36</v>
      </c>
      <c r="F169" s="28">
        <f t="shared" si="5"/>
        <v>403.66686206896554</v>
      </c>
    </row>
    <row r="170" spans="1:6" ht="13.5" customHeight="1">
      <c r="A170" s="25" t="s">
        <v>15</v>
      </c>
      <c r="B170" s="26" t="s">
        <v>191</v>
      </c>
      <c r="C170" s="52">
        <v>16350.38</v>
      </c>
      <c r="D170" s="53">
        <f t="shared" si="4"/>
        <v>56.38062068965517</v>
      </c>
      <c r="E170" s="33">
        <v>63</v>
      </c>
      <c r="F170" s="28">
        <f t="shared" si="5"/>
        <v>-6.619379310344833</v>
      </c>
    </row>
    <row r="171" spans="1:6" ht="13.5" customHeight="1">
      <c r="A171" s="25" t="s">
        <v>15</v>
      </c>
      <c r="B171" s="26" t="s">
        <v>192</v>
      </c>
      <c r="C171" s="52">
        <v>71328.33</v>
      </c>
      <c r="D171" s="53">
        <f t="shared" si="4"/>
        <v>245.95975862068966</v>
      </c>
      <c r="E171" s="33">
        <v>0</v>
      </c>
      <c r="F171" s="28">
        <f t="shared" si="5"/>
        <v>245.95975862068966</v>
      </c>
    </row>
    <row r="172" spans="1:6" ht="13.5" customHeight="1">
      <c r="A172" s="25" t="s">
        <v>15</v>
      </c>
      <c r="B172" s="26" t="s">
        <v>193</v>
      </c>
      <c r="C172" s="52">
        <v>132332.34</v>
      </c>
      <c r="D172" s="53">
        <f t="shared" si="4"/>
        <v>456.31841379310345</v>
      </c>
      <c r="E172" s="33">
        <v>0</v>
      </c>
      <c r="F172" s="28">
        <f t="shared" si="5"/>
        <v>456.31841379310345</v>
      </c>
    </row>
    <row r="173" spans="1:6" ht="13.5" customHeight="1">
      <c r="A173" s="25" t="s">
        <v>15</v>
      </c>
      <c r="B173" s="26" t="s">
        <v>194</v>
      </c>
      <c r="C173" s="52">
        <v>88575.92</v>
      </c>
      <c r="D173" s="53">
        <f t="shared" si="4"/>
        <v>305.4342068965517</v>
      </c>
      <c r="E173" s="33">
        <v>70</v>
      </c>
      <c r="F173" s="28">
        <f t="shared" si="5"/>
        <v>235.4342068965517</v>
      </c>
    </row>
    <row r="174" spans="1:6" ht="13.5" customHeight="1">
      <c r="A174" s="25" t="s">
        <v>15</v>
      </c>
      <c r="B174" s="26" t="s">
        <v>195</v>
      </c>
      <c r="C174" s="52">
        <v>135561.66</v>
      </c>
      <c r="D174" s="53">
        <f t="shared" si="4"/>
        <v>467.454</v>
      </c>
      <c r="E174" s="33">
        <v>39</v>
      </c>
      <c r="F174" s="28">
        <f t="shared" si="5"/>
        <v>428.454</v>
      </c>
    </row>
    <row r="175" spans="1:6" ht="13.5" customHeight="1">
      <c r="A175" s="40" t="s">
        <v>15</v>
      </c>
      <c r="B175" s="40"/>
      <c r="C175" s="55">
        <f>SUM(C156:C174)</f>
        <v>2242311.6</v>
      </c>
      <c r="D175" s="54">
        <f t="shared" si="4"/>
        <v>7732.108965517242</v>
      </c>
      <c r="E175" s="36">
        <f>SUM(E156:E174)</f>
        <v>915</v>
      </c>
      <c r="F175" s="31">
        <f t="shared" si="5"/>
        <v>6817.108965517242</v>
      </c>
    </row>
    <row r="176" spans="1:6" ht="13.5" customHeight="1">
      <c r="A176" s="25" t="s">
        <v>196</v>
      </c>
      <c r="B176" s="26" t="s">
        <v>197</v>
      </c>
      <c r="C176" s="52">
        <v>206036.26</v>
      </c>
      <c r="D176" s="53">
        <f t="shared" si="4"/>
        <v>710.4698620689655</v>
      </c>
      <c r="E176" s="33">
        <v>54</v>
      </c>
      <c r="F176" s="28">
        <f t="shared" si="5"/>
        <v>656.4698620689655</v>
      </c>
    </row>
    <row r="177" spans="1:6" ht="13.5" customHeight="1">
      <c r="A177" s="25" t="s">
        <v>196</v>
      </c>
      <c r="B177" s="26" t="s">
        <v>198</v>
      </c>
      <c r="C177" s="52">
        <v>161676.58</v>
      </c>
      <c r="D177" s="53">
        <f t="shared" si="4"/>
        <v>557.505448275862</v>
      </c>
      <c r="E177" s="33">
        <v>0</v>
      </c>
      <c r="F177" s="28">
        <f t="shared" si="5"/>
        <v>557.505448275862</v>
      </c>
    </row>
    <row r="178" spans="1:6" ht="13.5" customHeight="1">
      <c r="A178" s="25" t="s">
        <v>196</v>
      </c>
      <c r="B178" s="26" t="s">
        <v>199</v>
      </c>
      <c r="C178" s="52">
        <v>89690.54</v>
      </c>
      <c r="D178" s="53">
        <f t="shared" si="4"/>
        <v>309.277724137931</v>
      </c>
      <c r="E178" s="33">
        <v>74</v>
      </c>
      <c r="F178" s="28">
        <f t="shared" si="5"/>
        <v>235.277724137931</v>
      </c>
    </row>
    <row r="179" spans="1:6" ht="13.5" customHeight="1">
      <c r="A179" s="25" t="s">
        <v>196</v>
      </c>
      <c r="B179" s="26" t="s">
        <v>200</v>
      </c>
      <c r="C179" s="52">
        <v>58195.1</v>
      </c>
      <c r="D179" s="53">
        <f t="shared" si="4"/>
        <v>200.67275862068965</v>
      </c>
      <c r="E179" s="33">
        <v>0</v>
      </c>
      <c r="F179" s="28">
        <f t="shared" si="5"/>
        <v>200.67275862068965</v>
      </c>
    </row>
    <row r="180" spans="1:6" ht="13.5" customHeight="1">
      <c r="A180" s="25" t="s">
        <v>196</v>
      </c>
      <c r="B180" s="26" t="s">
        <v>201</v>
      </c>
      <c r="C180" s="52">
        <v>2766.72</v>
      </c>
      <c r="D180" s="53">
        <f t="shared" si="4"/>
        <v>9.540413793103447</v>
      </c>
      <c r="E180" s="33">
        <v>19</v>
      </c>
      <c r="F180" s="28">
        <f t="shared" si="5"/>
        <v>-9.459586206896553</v>
      </c>
    </row>
    <row r="181" spans="1:6" ht="13.5" customHeight="1">
      <c r="A181" s="25" t="s">
        <v>196</v>
      </c>
      <c r="B181" s="26" t="s">
        <v>202</v>
      </c>
      <c r="C181" s="52">
        <v>74309.36</v>
      </c>
      <c r="D181" s="53">
        <f t="shared" si="4"/>
        <v>256.2391724137931</v>
      </c>
      <c r="E181" s="33">
        <v>0</v>
      </c>
      <c r="F181" s="28">
        <f t="shared" si="5"/>
        <v>256.2391724137931</v>
      </c>
    </row>
    <row r="182" spans="1:6" ht="13.5" customHeight="1">
      <c r="A182" s="25" t="s">
        <v>196</v>
      </c>
      <c r="B182" s="26" t="s">
        <v>203</v>
      </c>
      <c r="C182" s="52">
        <v>77865.88</v>
      </c>
      <c r="D182" s="53">
        <f t="shared" si="4"/>
        <v>268.50303448275866</v>
      </c>
      <c r="E182" s="33">
        <v>0</v>
      </c>
      <c r="F182" s="28">
        <f t="shared" si="5"/>
        <v>268.50303448275866</v>
      </c>
    </row>
    <row r="183" spans="1:6" ht="13.5" customHeight="1">
      <c r="A183" s="25" t="s">
        <v>196</v>
      </c>
      <c r="B183" s="26" t="s">
        <v>204</v>
      </c>
      <c r="C183" s="52">
        <v>0</v>
      </c>
      <c r="D183" s="53">
        <f t="shared" si="4"/>
        <v>0</v>
      </c>
      <c r="E183" s="33">
        <v>108</v>
      </c>
      <c r="F183" s="28">
        <f t="shared" si="5"/>
        <v>-108</v>
      </c>
    </row>
    <row r="184" spans="1:6" ht="13.5" customHeight="1">
      <c r="A184" s="25" t="s">
        <v>196</v>
      </c>
      <c r="B184" s="26" t="s">
        <v>205</v>
      </c>
      <c r="C184" s="52">
        <v>70935.56</v>
      </c>
      <c r="D184" s="53">
        <f t="shared" si="4"/>
        <v>244.60537931034483</v>
      </c>
      <c r="E184" s="33">
        <v>211</v>
      </c>
      <c r="F184" s="28">
        <f t="shared" si="5"/>
        <v>33.60537931034483</v>
      </c>
    </row>
    <row r="185" spans="1:6" ht="13.5" customHeight="1">
      <c r="A185" s="25" t="s">
        <v>196</v>
      </c>
      <c r="B185" s="26" t="s">
        <v>206</v>
      </c>
      <c r="C185" s="52">
        <v>39714.46</v>
      </c>
      <c r="D185" s="53">
        <f t="shared" si="4"/>
        <v>136.94641379310343</v>
      </c>
      <c r="E185" s="33">
        <v>0</v>
      </c>
      <c r="F185" s="28">
        <f t="shared" si="5"/>
        <v>136.94641379310343</v>
      </c>
    </row>
    <row r="186" spans="1:6" ht="13.5" customHeight="1">
      <c r="A186" s="25" t="s">
        <v>196</v>
      </c>
      <c r="B186" s="26" t="s">
        <v>207</v>
      </c>
      <c r="C186" s="52">
        <v>60001.64</v>
      </c>
      <c r="D186" s="53">
        <f t="shared" si="4"/>
        <v>206.90220689655172</v>
      </c>
      <c r="E186" s="33">
        <v>0</v>
      </c>
      <c r="F186" s="28">
        <f t="shared" si="5"/>
        <v>206.90220689655172</v>
      </c>
    </row>
    <row r="187" spans="1:6" ht="13.5" customHeight="1">
      <c r="A187" s="25" t="s">
        <v>196</v>
      </c>
      <c r="B187" s="26" t="s">
        <v>208</v>
      </c>
      <c r="C187" s="52">
        <v>122226.64</v>
      </c>
      <c r="D187" s="53">
        <f t="shared" si="4"/>
        <v>421.4711724137931</v>
      </c>
      <c r="E187" s="33">
        <v>0</v>
      </c>
      <c r="F187" s="28">
        <f t="shared" si="5"/>
        <v>421.4711724137931</v>
      </c>
    </row>
    <row r="188" spans="1:6" ht="13.5" customHeight="1">
      <c r="A188" s="25" t="s">
        <v>196</v>
      </c>
      <c r="B188" s="26" t="s">
        <v>209</v>
      </c>
      <c r="C188" s="52">
        <v>160805.88</v>
      </c>
      <c r="D188" s="53">
        <f t="shared" si="4"/>
        <v>554.5030344827586</v>
      </c>
      <c r="E188" s="33">
        <v>249</v>
      </c>
      <c r="F188" s="28">
        <f t="shared" si="5"/>
        <v>305.5030344827586</v>
      </c>
    </row>
    <row r="189" spans="1:6" ht="13.5" customHeight="1">
      <c r="A189" s="25" t="s">
        <v>196</v>
      </c>
      <c r="B189" s="26" t="s">
        <v>210</v>
      </c>
      <c r="C189" s="52">
        <v>1122.78</v>
      </c>
      <c r="D189" s="53">
        <f t="shared" si="4"/>
        <v>3.871655172413793</v>
      </c>
      <c r="E189" s="33">
        <v>0</v>
      </c>
      <c r="F189" s="28">
        <f t="shared" si="5"/>
        <v>3.871655172413793</v>
      </c>
    </row>
    <row r="190" spans="1:6" ht="13.5" customHeight="1">
      <c r="A190" s="40" t="s">
        <v>16</v>
      </c>
      <c r="B190" s="40"/>
      <c r="C190" s="55">
        <f>SUM(C176:C189)</f>
        <v>1125347.4000000001</v>
      </c>
      <c r="D190" s="54">
        <f t="shared" si="4"/>
        <v>3880.5082758620692</v>
      </c>
      <c r="E190" s="36">
        <f>SUM(E176:E189)</f>
        <v>715</v>
      </c>
      <c r="F190" s="31">
        <f t="shared" si="5"/>
        <v>3165.5082758620692</v>
      </c>
    </row>
    <row r="191" spans="1:6" ht="13.5" customHeight="1">
      <c r="A191" s="25" t="s">
        <v>211</v>
      </c>
      <c r="B191" s="26" t="s">
        <v>212</v>
      </c>
      <c r="C191" s="52">
        <v>37768.28</v>
      </c>
      <c r="D191" s="53">
        <f t="shared" si="4"/>
        <v>130.23544827586207</v>
      </c>
      <c r="E191" s="33">
        <v>114</v>
      </c>
      <c r="F191" s="28">
        <f t="shared" si="5"/>
        <v>16.23544827586207</v>
      </c>
    </row>
    <row r="192" spans="1:6" ht="13.5" customHeight="1">
      <c r="A192" s="25" t="s">
        <v>211</v>
      </c>
      <c r="B192" s="26" t="s">
        <v>213</v>
      </c>
      <c r="C192" s="52">
        <v>62237.68</v>
      </c>
      <c r="D192" s="53">
        <f t="shared" si="4"/>
        <v>214.6126896551724</v>
      </c>
      <c r="E192" s="33">
        <v>26</v>
      </c>
      <c r="F192" s="28">
        <f t="shared" si="5"/>
        <v>188.6126896551724</v>
      </c>
    </row>
    <row r="193" spans="1:6" ht="13.5" customHeight="1">
      <c r="A193" s="25" t="s">
        <v>211</v>
      </c>
      <c r="B193" s="26" t="s">
        <v>214</v>
      </c>
      <c r="C193" s="52">
        <v>35957.94</v>
      </c>
      <c r="D193" s="53">
        <f t="shared" si="4"/>
        <v>123.99289655172414</v>
      </c>
      <c r="E193" s="33">
        <v>0</v>
      </c>
      <c r="F193" s="28">
        <f t="shared" si="5"/>
        <v>123.99289655172414</v>
      </c>
    </row>
    <row r="194" spans="1:6" ht="13.5" customHeight="1">
      <c r="A194" s="25" t="s">
        <v>211</v>
      </c>
      <c r="B194" s="26" t="s">
        <v>215</v>
      </c>
      <c r="C194" s="52">
        <v>117292.54</v>
      </c>
      <c r="D194" s="53">
        <f t="shared" si="4"/>
        <v>404.4570344827586</v>
      </c>
      <c r="E194" s="33">
        <v>0</v>
      </c>
      <c r="F194" s="28">
        <f t="shared" si="5"/>
        <v>404.4570344827586</v>
      </c>
    </row>
    <row r="195" spans="1:6" ht="13.5" customHeight="1">
      <c r="A195" s="25" t="s">
        <v>211</v>
      </c>
      <c r="B195" s="26" t="s">
        <v>216</v>
      </c>
      <c r="C195" s="52">
        <v>69169.48</v>
      </c>
      <c r="D195" s="53">
        <f t="shared" si="4"/>
        <v>238.51544827586204</v>
      </c>
      <c r="E195" s="33">
        <v>23</v>
      </c>
      <c r="F195" s="28">
        <f t="shared" si="5"/>
        <v>215.51544827586204</v>
      </c>
    </row>
    <row r="196" spans="1:6" ht="13.5" customHeight="1">
      <c r="A196" s="25" t="s">
        <v>211</v>
      </c>
      <c r="B196" s="26" t="s">
        <v>217</v>
      </c>
      <c r="C196" s="52">
        <v>152637.72</v>
      </c>
      <c r="D196" s="53">
        <f t="shared" si="4"/>
        <v>526.3369655172414</v>
      </c>
      <c r="E196" s="33">
        <v>406</v>
      </c>
      <c r="F196" s="28">
        <f t="shared" si="5"/>
        <v>120.33696551724142</v>
      </c>
    </row>
    <row r="197" spans="1:6" ht="13.5" customHeight="1">
      <c r="A197" s="25" t="s">
        <v>211</v>
      </c>
      <c r="B197" s="26" t="s">
        <v>218</v>
      </c>
      <c r="C197" s="52">
        <v>49237.74</v>
      </c>
      <c r="D197" s="53">
        <f t="shared" si="4"/>
        <v>169.7853103448276</v>
      </c>
      <c r="E197" s="33">
        <v>0</v>
      </c>
      <c r="F197" s="28">
        <f t="shared" si="5"/>
        <v>169.7853103448276</v>
      </c>
    </row>
    <row r="198" spans="1:6" ht="13.5" customHeight="1">
      <c r="A198" s="25" t="s">
        <v>211</v>
      </c>
      <c r="B198" s="26" t="s">
        <v>219</v>
      </c>
      <c r="C198" s="52">
        <v>20775.96</v>
      </c>
      <c r="D198" s="53">
        <f t="shared" si="4"/>
        <v>71.64124137931034</v>
      </c>
      <c r="E198" s="33">
        <v>35</v>
      </c>
      <c r="F198" s="28">
        <f t="shared" si="5"/>
        <v>36.641241379310344</v>
      </c>
    </row>
    <row r="199" spans="1:6" ht="13.5" customHeight="1">
      <c r="A199" s="25" t="s">
        <v>211</v>
      </c>
      <c r="B199" s="26" t="s">
        <v>220</v>
      </c>
      <c r="C199" s="52">
        <v>121283.4</v>
      </c>
      <c r="D199" s="53">
        <f t="shared" si="4"/>
        <v>418.21862068965515</v>
      </c>
      <c r="E199" s="33">
        <v>0</v>
      </c>
      <c r="F199" s="28">
        <f t="shared" si="5"/>
        <v>418.21862068965515</v>
      </c>
    </row>
    <row r="200" spans="1:6" ht="13.5" customHeight="1">
      <c r="A200" s="25" t="s">
        <v>211</v>
      </c>
      <c r="B200" s="26" t="s">
        <v>221</v>
      </c>
      <c r="C200" s="52">
        <v>43542.22</v>
      </c>
      <c r="D200" s="53">
        <f t="shared" si="4"/>
        <v>150.14558620689655</v>
      </c>
      <c r="E200" s="33">
        <v>51</v>
      </c>
      <c r="F200" s="28">
        <f t="shared" si="5"/>
        <v>99.14558620689655</v>
      </c>
    </row>
    <row r="201" spans="1:6" ht="13.5" customHeight="1">
      <c r="A201" s="25" t="s">
        <v>211</v>
      </c>
      <c r="B201" s="26" t="s">
        <v>222</v>
      </c>
      <c r="C201" s="52">
        <v>1453554.29</v>
      </c>
      <c r="D201" s="53">
        <f t="shared" si="4"/>
        <v>5012.256172413793</v>
      </c>
      <c r="E201" s="33">
        <v>0</v>
      </c>
      <c r="F201" s="28">
        <f t="shared" si="5"/>
        <v>5012.256172413793</v>
      </c>
    </row>
    <row r="202" spans="1:6" ht="13.5" customHeight="1">
      <c r="A202" s="25" t="s">
        <v>211</v>
      </c>
      <c r="B202" s="26" t="s">
        <v>223</v>
      </c>
      <c r="C202" s="52">
        <v>10785.96</v>
      </c>
      <c r="D202" s="53">
        <f t="shared" si="4"/>
        <v>37.192965517241376</v>
      </c>
      <c r="E202" s="33">
        <v>0</v>
      </c>
      <c r="F202" s="28">
        <f t="shared" si="5"/>
        <v>37.192965517241376</v>
      </c>
    </row>
    <row r="203" spans="1:6" ht="13.5" customHeight="1">
      <c r="A203" s="25" t="s">
        <v>211</v>
      </c>
      <c r="B203" s="26" t="s">
        <v>224</v>
      </c>
      <c r="C203" s="52">
        <v>121268.74</v>
      </c>
      <c r="D203" s="53">
        <f t="shared" si="4"/>
        <v>418.16806896551725</v>
      </c>
      <c r="E203" s="33">
        <v>0</v>
      </c>
      <c r="F203" s="28">
        <f t="shared" si="5"/>
        <v>418.16806896551725</v>
      </c>
    </row>
    <row r="204" spans="1:6" ht="13.5" customHeight="1">
      <c r="A204" s="25" t="s">
        <v>211</v>
      </c>
      <c r="B204" s="26" t="s">
        <v>225</v>
      </c>
      <c r="C204" s="52">
        <v>44194.22</v>
      </c>
      <c r="D204" s="53">
        <f aca="true" t="shared" si="6" ref="D204:D267">C204/290</f>
        <v>152.39386206896552</v>
      </c>
      <c r="E204" s="33">
        <v>0</v>
      </c>
      <c r="F204" s="28">
        <f aca="true" t="shared" si="7" ref="F204:F230">D204-E204</f>
        <v>152.39386206896552</v>
      </c>
    </row>
    <row r="205" spans="1:6" ht="13.5" customHeight="1">
      <c r="A205" s="25" t="s">
        <v>211</v>
      </c>
      <c r="B205" s="26" t="s">
        <v>226</v>
      </c>
      <c r="C205" s="52">
        <v>36273.9</v>
      </c>
      <c r="D205" s="53">
        <f t="shared" si="6"/>
        <v>125.08241379310346</v>
      </c>
      <c r="E205" s="33">
        <v>0</v>
      </c>
      <c r="F205" s="28">
        <f t="shared" si="7"/>
        <v>125.08241379310346</v>
      </c>
    </row>
    <row r="206" spans="1:6" ht="13.5" customHeight="1">
      <c r="A206" s="25" t="s">
        <v>211</v>
      </c>
      <c r="B206" s="26" t="s">
        <v>227</v>
      </c>
      <c r="C206" s="52">
        <v>50225.66</v>
      </c>
      <c r="D206" s="53">
        <f t="shared" si="6"/>
        <v>173.19193103448276</v>
      </c>
      <c r="E206" s="33">
        <v>97</v>
      </c>
      <c r="F206" s="28">
        <f t="shared" si="7"/>
        <v>76.19193103448276</v>
      </c>
    </row>
    <row r="207" spans="1:6" ht="13.5" customHeight="1">
      <c r="A207" s="25" t="s">
        <v>211</v>
      </c>
      <c r="B207" s="26" t="s">
        <v>228</v>
      </c>
      <c r="C207" s="52">
        <v>22451.84</v>
      </c>
      <c r="D207" s="53">
        <f t="shared" si="6"/>
        <v>77.42013793103449</v>
      </c>
      <c r="E207" s="33">
        <v>15</v>
      </c>
      <c r="F207" s="28">
        <f t="shared" si="7"/>
        <v>62.42013793103449</v>
      </c>
    </row>
    <row r="208" spans="1:6" ht="13.5" customHeight="1">
      <c r="A208" s="25" t="s">
        <v>211</v>
      </c>
      <c r="B208" s="26" t="s">
        <v>229</v>
      </c>
      <c r="C208" s="52">
        <v>29389.72</v>
      </c>
      <c r="D208" s="53">
        <f t="shared" si="6"/>
        <v>101.34386206896552</v>
      </c>
      <c r="E208" s="33">
        <v>0</v>
      </c>
      <c r="F208" s="28">
        <f t="shared" si="7"/>
        <v>101.34386206896552</v>
      </c>
    </row>
    <row r="209" spans="1:6" ht="13.5" customHeight="1">
      <c r="A209" s="25" t="s">
        <v>211</v>
      </c>
      <c r="B209" s="26" t="s">
        <v>230</v>
      </c>
      <c r="C209" s="52">
        <v>19251.52</v>
      </c>
      <c r="D209" s="53">
        <f t="shared" si="6"/>
        <v>66.38455172413794</v>
      </c>
      <c r="E209" s="33">
        <v>28</v>
      </c>
      <c r="F209" s="28">
        <f t="shared" si="7"/>
        <v>38.384551724137935</v>
      </c>
    </row>
    <row r="210" spans="1:6" ht="13.5" customHeight="1">
      <c r="A210" s="25" t="s">
        <v>211</v>
      </c>
      <c r="B210" s="26" t="s">
        <v>231</v>
      </c>
      <c r="C210" s="52">
        <v>37550.42</v>
      </c>
      <c r="D210" s="53">
        <f t="shared" si="6"/>
        <v>129.4842068965517</v>
      </c>
      <c r="E210" s="33">
        <v>0</v>
      </c>
      <c r="F210" s="28">
        <f t="shared" si="7"/>
        <v>129.4842068965517</v>
      </c>
    </row>
    <row r="211" spans="1:6" ht="13.5" customHeight="1">
      <c r="A211" s="25" t="s">
        <v>211</v>
      </c>
      <c r="B211" s="26" t="s">
        <v>232</v>
      </c>
      <c r="C211" s="52">
        <v>66685.16</v>
      </c>
      <c r="D211" s="53">
        <f t="shared" si="6"/>
        <v>229.9488275862069</v>
      </c>
      <c r="E211" s="33">
        <v>94</v>
      </c>
      <c r="F211" s="28">
        <f t="shared" si="7"/>
        <v>135.9488275862069</v>
      </c>
    </row>
    <row r="212" spans="1:6" ht="13.5" customHeight="1">
      <c r="A212" s="25" t="s">
        <v>211</v>
      </c>
      <c r="B212" s="26" t="s">
        <v>233</v>
      </c>
      <c r="C212" s="52">
        <v>45565.22</v>
      </c>
      <c r="D212" s="53">
        <f t="shared" si="6"/>
        <v>157.12144827586206</v>
      </c>
      <c r="E212" s="33">
        <v>52</v>
      </c>
      <c r="F212" s="28">
        <f t="shared" si="7"/>
        <v>105.12144827586206</v>
      </c>
    </row>
    <row r="213" spans="1:6" ht="13.5" customHeight="1">
      <c r="A213" s="40" t="s">
        <v>17</v>
      </c>
      <c r="B213" s="40"/>
      <c r="C213" s="55">
        <f>SUM(C191:C212)</f>
        <v>2647099.610000001</v>
      </c>
      <c r="D213" s="54">
        <f t="shared" si="6"/>
        <v>9127.929689655175</v>
      </c>
      <c r="E213" s="36">
        <f>SUM(E191:E212)</f>
        <v>941</v>
      </c>
      <c r="F213" s="31">
        <f t="shared" si="7"/>
        <v>8186.929689655175</v>
      </c>
    </row>
    <row r="214" spans="1:6" ht="13.5" customHeight="1">
      <c r="A214" s="25" t="s">
        <v>234</v>
      </c>
      <c r="B214" s="26" t="s">
        <v>235</v>
      </c>
      <c r="C214" s="52">
        <v>10882.54</v>
      </c>
      <c r="D214" s="53">
        <f t="shared" si="6"/>
        <v>37.526</v>
      </c>
      <c r="E214" s="33">
        <v>19</v>
      </c>
      <c r="F214" s="28">
        <f t="shared" si="7"/>
        <v>18.526000000000003</v>
      </c>
    </row>
    <row r="215" spans="1:6" ht="13.5" customHeight="1">
      <c r="A215" s="25" t="s">
        <v>234</v>
      </c>
      <c r="B215" s="26" t="s">
        <v>236</v>
      </c>
      <c r="C215" s="52">
        <v>12754.94</v>
      </c>
      <c r="D215" s="53">
        <f t="shared" si="6"/>
        <v>43.982551724137934</v>
      </c>
      <c r="E215" s="33">
        <v>47</v>
      </c>
      <c r="F215" s="28">
        <f t="shared" si="7"/>
        <v>-3.0174482758620655</v>
      </c>
    </row>
    <row r="216" spans="1:6" ht="13.5" customHeight="1">
      <c r="A216" s="25" t="s">
        <v>234</v>
      </c>
      <c r="B216" s="26" t="s">
        <v>237</v>
      </c>
      <c r="C216" s="52">
        <v>12926.82</v>
      </c>
      <c r="D216" s="53">
        <f t="shared" si="6"/>
        <v>44.57524137931034</v>
      </c>
      <c r="E216" s="33">
        <v>27</v>
      </c>
      <c r="F216" s="28">
        <f t="shared" si="7"/>
        <v>17.57524137931034</v>
      </c>
    </row>
    <row r="217" spans="1:6" ht="13.5" customHeight="1">
      <c r="A217" s="25" t="s">
        <v>234</v>
      </c>
      <c r="B217" s="26" t="s">
        <v>238</v>
      </c>
      <c r="C217" s="52">
        <v>14793.54</v>
      </c>
      <c r="D217" s="53">
        <f t="shared" si="6"/>
        <v>51.012206896551724</v>
      </c>
      <c r="E217" s="33">
        <v>9</v>
      </c>
      <c r="F217" s="28">
        <f t="shared" si="7"/>
        <v>42.012206896551724</v>
      </c>
    </row>
    <row r="218" spans="1:6" ht="13.5" customHeight="1">
      <c r="A218" s="25" t="s">
        <v>234</v>
      </c>
      <c r="B218" s="26" t="s">
        <v>239</v>
      </c>
      <c r="C218" s="52">
        <v>23802.02</v>
      </c>
      <c r="D218" s="53">
        <f t="shared" si="6"/>
        <v>82.07593103448276</v>
      </c>
      <c r="E218" s="33">
        <v>108</v>
      </c>
      <c r="F218" s="28">
        <f t="shared" si="7"/>
        <v>-25.924068965517236</v>
      </c>
    </row>
    <row r="219" spans="1:6" ht="13.5" customHeight="1">
      <c r="A219" s="25" t="s">
        <v>234</v>
      </c>
      <c r="B219" s="26" t="s">
        <v>240</v>
      </c>
      <c r="C219" s="52">
        <v>331645.93</v>
      </c>
      <c r="D219" s="53">
        <f t="shared" si="6"/>
        <v>1143.6066551724139</v>
      </c>
      <c r="E219" s="33">
        <v>132</v>
      </c>
      <c r="F219" s="28">
        <f t="shared" si="7"/>
        <v>1011.6066551724139</v>
      </c>
    </row>
    <row r="220" spans="1:6" ht="13.5" customHeight="1">
      <c r="A220" s="25" t="s">
        <v>234</v>
      </c>
      <c r="B220" s="26" t="s">
        <v>241</v>
      </c>
      <c r="C220" s="52">
        <v>19406.02</v>
      </c>
      <c r="D220" s="53">
        <f t="shared" si="6"/>
        <v>66.91731034482758</v>
      </c>
      <c r="E220" s="33">
        <v>0</v>
      </c>
      <c r="F220" s="28">
        <f t="shared" si="7"/>
        <v>66.91731034482758</v>
      </c>
    </row>
    <row r="221" spans="1:6" ht="13.5" customHeight="1">
      <c r="A221" s="25" t="s">
        <v>234</v>
      </c>
      <c r="B221" s="26" t="s">
        <v>242</v>
      </c>
      <c r="C221" s="52">
        <v>26919.9</v>
      </c>
      <c r="D221" s="53">
        <f t="shared" si="6"/>
        <v>92.82724137931035</v>
      </c>
      <c r="E221" s="33">
        <v>60</v>
      </c>
      <c r="F221" s="28">
        <f t="shared" si="7"/>
        <v>32.82724137931035</v>
      </c>
    </row>
    <row r="222" spans="1:6" ht="13.5" customHeight="1">
      <c r="A222" s="25" t="s">
        <v>234</v>
      </c>
      <c r="B222" s="26" t="s">
        <v>243</v>
      </c>
      <c r="C222" s="52">
        <v>28382.56</v>
      </c>
      <c r="D222" s="53">
        <f t="shared" si="6"/>
        <v>97.87089655172414</v>
      </c>
      <c r="E222" s="33">
        <v>0</v>
      </c>
      <c r="F222" s="28">
        <f t="shared" si="7"/>
        <v>97.87089655172414</v>
      </c>
    </row>
    <row r="223" spans="1:6" ht="13.5" customHeight="1">
      <c r="A223" s="25" t="s">
        <v>234</v>
      </c>
      <c r="B223" s="26" t="s">
        <v>244</v>
      </c>
      <c r="C223" s="52">
        <v>12236.97</v>
      </c>
      <c r="D223" s="53">
        <f t="shared" si="6"/>
        <v>42.19644827586207</v>
      </c>
      <c r="E223" s="33">
        <v>0</v>
      </c>
      <c r="F223" s="28">
        <f t="shared" si="7"/>
        <v>42.19644827586207</v>
      </c>
    </row>
    <row r="224" spans="1:6" ht="13.5" customHeight="1">
      <c r="A224" s="25" t="s">
        <v>234</v>
      </c>
      <c r="B224" s="26" t="s">
        <v>245</v>
      </c>
      <c r="C224" s="52">
        <v>14888.11</v>
      </c>
      <c r="D224" s="53">
        <f t="shared" si="6"/>
        <v>51.33831034482759</v>
      </c>
      <c r="E224" s="33">
        <v>0</v>
      </c>
      <c r="F224" s="28">
        <f t="shared" si="7"/>
        <v>51.33831034482759</v>
      </c>
    </row>
    <row r="225" spans="1:6" ht="13.5" customHeight="1">
      <c r="A225" s="25" t="s">
        <v>234</v>
      </c>
      <c r="B225" s="26" t="s">
        <v>246</v>
      </c>
      <c r="C225" s="52">
        <v>4192.14</v>
      </c>
      <c r="D225" s="53">
        <f t="shared" si="6"/>
        <v>14.455655172413794</v>
      </c>
      <c r="E225" s="33">
        <v>107</v>
      </c>
      <c r="F225" s="28">
        <f t="shared" si="7"/>
        <v>-92.5443448275862</v>
      </c>
    </row>
    <row r="226" spans="1:6" ht="13.5" customHeight="1">
      <c r="A226" s="40" t="s">
        <v>18</v>
      </c>
      <c r="B226" s="40"/>
      <c r="C226" s="55">
        <f>SUM(C214:C225)</f>
        <v>512831.49</v>
      </c>
      <c r="D226" s="54">
        <f t="shared" si="6"/>
        <v>1768.384448275862</v>
      </c>
      <c r="E226" s="36">
        <f>SUM(E214:E225)</f>
        <v>509</v>
      </c>
      <c r="F226" s="31">
        <f t="shared" si="7"/>
        <v>1259.384448275862</v>
      </c>
    </row>
    <row r="227" spans="1:6" ht="13.5" customHeight="1">
      <c r="A227" s="25" t="s">
        <v>19</v>
      </c>
      <c r="B227" s="26" t="s">
        <v>247</v>
      </c>
      <c r="C227" s="52">
        <v>1837.18</v>
      </c>
      <c r="D227" s="53">
        <f t="shared" si="6"/>
        <v>6.335103448275862</v>
      </c>
      <c r="E227" s="33">
        <v>175</v>
      </c>
      <c r="F227" s="57">
        <f t="shared" si="7"/>
        <v>-168.66489655172413</v>
      </c>
    </row>
    <row r="228" spans="1:6" ht="13.5" customHeight="1">
      <c r="A228" s="25" t="s">
        <v>19</v>
      </c>
      <c r="B228" s="26" t="s">
        <v>248</v>
      </c>
      <c r="C228" s="52">
        <v>2779.32</v>
      </c>
      <c r="D228" s="53">
        <f t="shared" si="6"/>
        <v>9.583862068965518</v>
      </c>
      <c r="E228" s="33">
        <v>60</v>
      </c>
      <c r="F228" s="57">
        <f t="shared" si="7"/>
        <v>-50.416137931034484</v>
      </c>
    </row>
    <row r="229" spans="1:6" ht="13.5" customHeight="1">
      <c r="A229" s="25" t="s">
        <v>19</v>
      </c>
      <c r="B229" s="26" t="s">
        <v>249</v>
      </c>
      <c r="C229" s="52">
        <v>215040.5</v>
      </c>
      <c r="D229" s="53">
        <f t="shared" si="6"/>
        <v>741.5189655172413</v>
      </c>
      <c r="E229" s="33">
        <v>301</v>
      </c>
      <c r="F229" s="28">
        <f t="shared" si="7"/>
        <v>440.5189655172413</v>
      </c>
    </row>
    <row r="230" spans="1:6" ht="13.5" customHeight="1">
      <c r="A230" s="25" t="s">
        <v>19</v>
      </c>
      <c r="B230" s="26" t="s">
        <v>250</v>
      </c>
      <c r="C230" s="52">
        <v>71803.1</v>
      </c>
      <c r="D230" s="53">
        <f t="shared" si="6"/>
        <v>247.59689655172417</v>
      </c>
      <c r="E230" s="33">
        <v>139</v>
      </c>
      <c r="F230" s="28">
        <f t="shared" si="7"/>
        <v>108.59689655172417</v>
      </c>
    </row>
    <row r="231" spans="1:6" ht="13.5" customHeight="1">
      <c r="A231" s="25" t="s">
        <v>19</v>
      </c>
      <c r="B231" s="26" t="s">
        <v>251</v>
      </c>
      <c r="C231" s="52">
        <v>118250.1</v>
      </c>
      <c r="D231" s="53">
        <f t="shared" si="6"/>
        <v>407.7589655172414</v>
      </c>
      <c r="E231" s="33">
        <v>408</v>
      </c>
      <c r="F231" s="58" t="s">
        <v>465</v>
      </c>
    </row>
    <row r="232" spans="1:6" ht="13.5" customHeight="1">
      <c r="A232" s="25" t="s">
        <v>19</v>
      </c>
      <c r="B232" s="26" t="s">
        <v>252</v>
      </c>
      <c r="C232" s="52">
        <v>149246.58</v>
      </c>
      <c r="D232" s="53">
        <f t="shared" si="6"/>
        <v>514.6433793103448</v>
      </c>
      <c r="E232" s="33">
        <v>362</v>
      </c>
      <c r="F232" s="28">
        <f aca="true" t="shared" si="8" ref="F232:F295">D232-E232</f>
        <v>152.6433793103448</v>
      </c>
    </row>
    <row r="233" spans="1:6" ht="13.5" customHeight="1">
      <c r="A233" s="25" t="s">
        <v>19</v>
      </c>
      <c r="B233" s="26" t="s">
        <v>253</v>
      </c>
      <c r="C233" s="52">
        <v>118913.93</v>
      </c>
      <c r="D233" s="53">
        <f t="shared" si="6"/>
        <v>410.0480344827586</v>
      </c>
      <c r="E233" s="33">
        <v>0</v>
      </c>
      <c r="F233" s="28">
        <f t="shared" si="8"/>
        <v>410.0480344827586</v>
      </c>
    </row>
    <row r="234" spans="1:6" ht="13.5" customHeight="1">
      <c r="A234" s="25" t="s">
        <v>19</v>
      </c>
      <c r="B234" s="26" t="s">
        <v>254</v>
      </c>
      <c r="C234" s="52">
        <v>172572.86</v>
      </c>
      <c r="D234" s="53">
        <f t="shared" si="6"/>
        <v>595.0788275862069</v>
      </c>
      <c r="E234" s="33">
        <v>14</v>
      </c>
      <c r="F234" s="28">
        <f t="shared" si="8"/>
        <v>581.0788275862069</v>
      </c>
    </row>
    <row r="235" spans="1:6" ht="13.5" customHeight="1">
      <c r="A235" s="25" t="s">
        <v>19</v>
      </c>
      <c r="B235" s="26" t="s">
        <v>255</v>
      </c>
      <c r="C235" s="52">
        <v>112824.83</v>
      </c>
      <c r="D235" s="53">
        <f t="shared" si="6"/>
        <v>389.0511379310345</v>
      </c>
      <c r="E235" s="33">
        <v>215</v>
      </c>
      <c r="F235" s="28">
        <f t="shared" si="8"/>
        <v>174.05113793103448</v>
      </c>
    </row>
    <row r="236" spans="1:6" ht="13.5" customHeight="1">
      <c r="A236" s="25" t="s">
        <v>19</v>
      </c>
      <c r="B236" s="26" t="s">
        <v>256</v>
      </c>
      <c r="C236" s="52">
        <v>144870.73</v>
      </c>
      <c r="D236" s="53">
        <f t="shared" si="6"/>
        <v>499.5542413793104</v>
      </c>
      <c r="E236" s="33">
        <v>0</v>
      </c>
      <c r="F236" s="28">
        <f t="shared" si="8"/>
        <v>499.5542413793104</v>
      </c>
    </row>
    <row r="237" spans="1:6" ht="13.5" customHeight="1">
      <c r="A237" s="25" t="s">
        <v>19</v>
      </c>
      <c r="B237" s="26" t="s">
        <v>257</v>
      </c>
      <c r="C237" s="52">
        <v>10644.56</v>
      </c>
      <c r="D237" s="53">
        <f t="shared" si="6"/>
        <v>36.705379310344824</v>
      </c>
      <c r="E237" s="33">
        <v>23</v>
      </c>
      <c r="F237" s="28">
        <f t="shared" si="8"/>
        <v>13.705379310344824</v>
      </c>
    </row>
    <row r="238" spans="1:6" ht="13.5" customHeight="1">
      <c r="A238" s="25" t="s">
        <v>19</v>
      </c>
      <c r="B238" s="26" t="s">
        <v>258</v>
      </c>
      <c r="C238" s="52">
        <v>12694.88</v>
      </c>
      <c r="D238" s="53">
        <f t="shared" si="6"/>
        <v>43.77544827586207</v>
      </c>
      <c r="E238" s="33">
        <v>193</v>
      </c>
      <c r="F238" s="28">
        <f t="shared" si="8"/>
        <v>-149.22455172413794</v>
      </c>
    </row>
    <row r="239" spans="1:6" ht="13.5" customHeight="1">
      <c r="A239" s="25" t="s">
        <v>19</v>
      </c>
      <c r="B239" s="26" t="s">
        <v>259</v>
      </c>
      <c r="C239" s="52">
        <v>83383.63</v>
      </c>
      <c r="D239" s="53">
        <f t="shared" si="6"/>
        <v>287.5297586206897</v>
      </c>
      <c r="E239" s="33">
        <v>339</v>
      </c>
      <c r="F239" s="28">
        <f t="shared" si="8"/>
        <v>-51.47024137931032</v>
      </c>
    </row>
    <row r="240" spans="1:6" ht="13.5" customHeight="1">
      <c r="A240" s="25" t="s">
        <v>19</v>
      </c>
      <c r="B240" s="26" t="s">
        <v>260</v>
      </c>
      <c r="C240" s="52">
        <v>28649.9</v>
      </c>
      <c r="D240" s="53">
        <f t="shared" si="6"/>
        <v>98.79275862068965</v>
      </c>
      <c r="E240" s="33">
        <v>277</v>
      </c>
      <c r="F240" s="28">
        <f t="shared" si="8"/>
        <v>-178.20724137931035</v>
      </c>
    </row>
    <row r="241" spans="1:6" ht="13.5" customHeight="1">
      <c r="A241" s="25" t="s">
        <v>19</v>
      </c>
      <c r="B241" s="26" t="s">
        <v>261</v>
      </c>
      <c r="C241" s="52">
        <v>226741.54</v>
      </c>
      <c r="D241" s="53">
        <f t="shared" si="6"/>
        <v>781.8673793103449</v>
      </c>
      <c r="E241" s="33">
        <v>21</v>
      </c>
      <c r="F241" s="28">
        <f t="shared" si="8"/>
        <v>760.8673793103449</v>
      </c>
    </row>
    <row r="242" spans="1:6" ht="13.5" customHeight="1">
      <c r="A242" s="25" t="s">
        <v>19</v>
      </c>
      <c r="B242" s="26" t="s">
        <v>262</v>
      </c>
      <c r="C242" s="52">
        <v>6150.18</v>
      </c>
      <c r="D242" s="53">
        <f t="shared" si="6"/>
        <v>21.20751724137931</v>
      </c>
      <c r="E242" s="33">
        <v>173</v>
      </c>
      <c r="F242" s="28">
        <f t="shared" si="8"/>
        <v>-151.79248275862068</v>
      </c>
    </row>
    <row r="243" spans="1:6" ht="13.5" customHeight="1">
      <c r="A243" s="25" t="s">
        <v>19</v>
      </c>
      <c r="B243" s="26" t="s">
        <v>263</v>
      </c>
      <c r="C243" s="52">
        <v>4432.92</v>
      </c>
      <c r="D243" s="53">
        <f t="shared" si="6"/>
        <v>15.28593103448276</v>
      </c>
      <c r="E243" s="33">
        <v>232</v>
      </c>
      <c r="F243" s="28">
        <f t="shared" si="8"/>
        <v>-216.71406896551724</v>
      </c>
    </row>
    <row r="244" spans="1:6" ht="13.5" customHeight="1">
      <c r="A244" s="25" t="s">
        <v>19</v>
      </c>
      <c r="B244" s="26" t="s">
        <v>264</v>
      </c>
      <c r="C244" s="52">
        <v>59403.12</v>
      </c>
      <c r="D244" s="53">
        <f t="shared" si="6"/>
        <v>204.8383448275862</v>
      </c>
      <c r="E244" s="33">
        <v>120</v>
      </c>
      <c r="F244" s="28">
        <f t="shared" si="8"/>
        <v>84.83834482758621</v>
      </c>
    </row>
    <row r="245" spans="1:6" ht="13.5" customHeight="1">
      <c r="A245" s="25" t="s">
        <v>19</v>
      </c>
      <c r="B245" s="26" t="s">
        <v>265</v>
      </c>
      <c r="C245" s="52">
        <v>151714.75</v>
      </c>
      <c r="D245" s="53">
        <f t="shared" si="6"/>
        <v>523.1543103448275</v>
      </c>
      <c r="E245" s="33">
        <v>0</v>
      </c>
      <c r="F245" s="28">
        <f t="shared" si="8"/>
        <v>523.1543103448275</v>
      </c>
    </row>
    <row r="246" spans="1:6" ht="13.5" customHeight="1">
      <c r="A246" s="40" t="s">
        <v>19</v>
      </c>
      <c r="B246" s="40"/>
      <c r="C246" s="55">
        <f>SUM(C227:C245)</f>
        <v>1691954.6099999996</v>
      </c>
      <c r="D246" s="54">
        <f t="shared" si="6"/>
        <v>5834.326241379309</v>
      </c>
      <c r="E246" s="34">
        <f>SUM(E227:E245)</f>
        <v>3052</v>
      </c>
      <c r="F246" s="31">
        <f t="shared" si="8"/>
        <v>2782.326241379309</v>
      </c>
    </row>
    <row r="247" spans="1:6" ht="13.5" customHeight="1">
      <c r="A247" s="25" t="s">
        <v>20</v>
      </c>
      <c r="B247" s="26" t="s">
        <v>266</v>
      </c>
      <c r="C247" s="52">
        <v>3749.63</v>
      </c>
      <c r="D247" s="53">
        <f t="shared" si="6"/>
        <v>12.929758620689656</v>
      </c>
      <c r="E247" s="33">
        <v>19</v>
      </c>
      <c r="F247" s="28">
        <f t="shared" si="8"/>
        <v>-6.070241379310344</v>
      </c>
    </row>
    <row r="248" spans="1:6" ht="13.5" customHeight="1">
      <c r="A248" s="25" t="s">
        <v>20</v>
      </c>
      <c r="B248" s="26" t="s">
        <v>267</v>
      </c>
      <c r="C248" s="52">
        <v>7446.82</v>
      </c>
      <c r="D248" s="53">
        <f t="shared" si="6"/>
        <v>25.678689655172413</v>
      </c>
      <c r="E248" s="33">
        <v>20</v>
      </c>
      <c r="F248" s="28">
        <f t="shared" si="8"/>
        <v>5.678689655172413</v>
      </c>
    </row>
    <row r="249" spans="1:6" ht="13.5" customHeight="1">
      <c r="A249" s="25" t="s">
        <v>20</v>
      </c>
      <c r="B249" s="26" t="s">
        <v>268</v>
      </c>
      <c r="C249" s="52">
        <v>18047.24</v>
      </c>
      <c r="D249" s="53">
        <f t="shared" si="6"/>
        <v>62.231862068965526</v>
      </c>
      <c r="E249" s="33">
        <v>49</v>
      </c>
      <c r="F249" s="28">
        <f t="shared" si="8"/>
        <v>13.231862068965526</v>
      </c>
    </row>
    <row r="250" spans="1:6" ht="13.5" customHeight="1">
      <c r="A250" s="25" t="s">
        <v>20</v>
      </c>
      <c r="B250" s="26" t="s">
        <v>269</v>
      </c>
      <c r="C250" s="52">
        <v>12501.61</v>
      </c>
      <c r="D250" s="53">
        <f t="shared" si="6"/>
        <v>43.109</v>
      </c>
      <c r="E250" s="33">
        <v>58</v>
      </c>
      <c r="F250" s="28">
        <f t="shared" si="8"/>
        <v>-14.890999999999998</v>
      </c>
    </row>
    <row r="251" spans="1:6" ht="13.5" customHeight="1">
      <c r="A251" s="25" t="s">
        <v>20</v>
      </c>
      <c r="B251" s="26" t="s">
        <v>270</v>
      </c>
      <c r="C251" s="52">
        <v>13869.33</v>
      </c>
      <c r="D251" s="53">
        <f t="shared" si="6"/>
        <v>47.82527586206896</v>
      </c>
      <c r="E251" s="33">
        <v>199</v>
      </c>
      <c r="F251" s="28">
        <f t="shared" si="8"/>
        <v>-151.17472413793104</v>
      </c>
    </row>
    <row r="252" spans="1:6" ht="13.5" customHeight="1">
      <c r="A252" s="25" t="s">
        <v>20</v>
      </c>
      <c r="B252" s="26" t="s">
        <v>271</v>
      </c>
      <c r="C252" s="52">
        <v>2610.28</v>
      </c>
      <c r="D252" s="53">
        <f t="shared" si="6"/>
        <v>9.00096551724138</v>
      </c>
      <c r="E252" s="33">
        <v>6</v>
      </c>
      <c r="F252" s="28">
        <f t="shared" si="8"/>
        <v>3.0009655172413794</v>
      </c>
    </row>
    <row r="253" spans="1:6" ht="13.5" customHeight="1">
      <c r="A253" s="25" t="s">
        <v>20</v>
      </c>
      <c r="B253" s="26" t="s">
        <v>272</v>
      </c>
      <c r="C253" s="52">
        <v>9432.3</v>
      </c>
      <c r="D253" s="53">
        <f t="shared" si="6"/>
        <v>32.5251724137931</v>
      </c>
      <c r="E253" s="33">
        <v>0</v>
      </c>
      <c r="F253" s="28">
        <f t="shared" si="8"/>
        <v>32.5251724137931</v>
      </c>
    </row>
    <row r="254" spans="1:6" ht="13.5" customHeight="1">
      <c r="A254" s="25" t="s">
        <v>20</v>
      </c>
      <c r="B254" s="26" t="s">
        <v>273</v>
      </c>
      <c r="C254" s="52">
        <v>48202.5</v>
      </c>
      <c r="D254" s="53">
        <f t="shared" si="6"/>
        <v>166.2155172413793</v>
      </c>
      <c r="E254" s="33">
        <v>51</v>
      </c>
      <c r="F254" s="28">
        <f t="shared" si="8"/>
        <v>115.2155172413793</v>
      </c>
    </row>
    <row r="255" spans="1:6" ht="13.5" customHeight="1">
      <c r="A255" s="25" t="s">
        <v>20</v>
      </c>
      <c r="B255" s="26" t="s">
        <v>274</v>
      </c>
      <c r="C255" s="52">
        <v>176288.51</v>
      </c>
      <c r="D255" s="53">
        <f t="shared" si="6"/>
        <v>607.8914137931034</v>
      </c>
      <c r="E255" s="33">
        <v>205</v>
      </c>
      <c r="F255" s="28">
        <f t="shared" si="8"/>
        <v>402.8914137931034</v>
      </c>
    </row>
    <row r="256" spans="1:6" ht="13.5" customHeight="1">
      <c r="A256" s="25" t="s">
        <v>20</v>
      </c>
      <c r="B256" s="26" t="s">
        <v>275</v>
      </c>
      <c r="C256" s="52">
        <v>1647.98</v>
      </c>
      <c r="D256" s="53">
        <f t="shared" si="6"/>
        <v>5.682689655172414</v>
      </c>
      <c r="E256" s="33">
        <v>2</v>
      </c>
      <c r="F256" s="28">
        <f t="shared" si="8"/>
        <v>3.682689655172414</v>
      </c>
    </row>
    <row r="257" spans="1:6" ht="13.5" customHeight="1">
      <c r="A257" s="25" t="s">
        <v>20</v>
      </c>
      <c r="B257" s="26" t="s">
        <v>276</v>
      </c>
      <c r="C257" s="52">
        <v>9762.11</v>
      </c>
      <c r="D257" s="53">
        <f t="shared" si="6"/>
        <v>33.66244827586207</v>
      </c>
      <c r="E257" s="33">
        <v>49</v>
      </c>
      <c r="F257" s="28">
        <f t="shared" si="8"/>
        <v>-15.337551724137931</v>
      </c>
    </row>
    <row r="258" spans="1:6" ht="13.5" customHeight="1">
      <c r="A258" s="25" t="s">
        <v>20</v>
      </c>
      <c r="B258" s="26" t="s">
        <v>277</v>
      </c>
      <c r="C258" s="52">
        <v>85223.38</v>
      </c>
      <c r="D258" s="53">
        <f t="shared" si="6"/>
        <v>293.87372413793105</v>
      </c>
      <c r="E258" s="33">
        <v>123</v>
      </c>
      <c r="F258" s="28">
        <f t="shared" si="8"/>
        <v>170.87372413793105</v>
      </c>
    </row>
    <row r="259" spans="1:6" ht="13.5" customHeight="1">
      <c r="A259" s="25" t="s">
        <v>20</v>
      </c>
      <c r="B259" s="26" t="s">
        <v>278</v>
      </c>
      <c r="C259" s="52">
        <v>84348.3</v>
      </c>
      <c r="D259" s="53">
        <f t="shared" si="6"/>
        <v>290.8562068965517</v>
      </c>
      <c r="E259" s="33">
        <v>217</v>
      </c>
      <c r="F259" s="28">
        <f t="shared" si="8"/>
        <v>73.85620689655173</v>
      </c>
    </row>
    <row r="260" spans="1:6" ht="13.5" customHeight="1">
      <c r="A260" s="25" t="s">
        <v>20</v>
      </c>
      <c r="B260" s="26" t="s">
        <v>279</v>
      </c>
      <c r="C260" s="52">
        <v>4306.26</v>
      </c>
      <c r="D260" s="53">
        <f t="shared" si="6"/>
        <v>14.849172413793104</v>
      </c>
      <c r="E260" s="33">
        <v>12</v>
      </c>
      <c r="F260" s="28">
        <f t="shared" si="8"/>
        <v>2.849172413793104</v>
      </c>
    </row>
    <row r="261" spans="1:6" ht="13.5" customHeight="1">
      <c r="A261" s="25" t="s">
        <v>20</v>
      </c>
      <c r="B261" s="26" t="s">
        <v>280</v>
      </c>
      <c r="C261" s="52">
        <v>2636.62</v>
      </c>
      <c r="D261" s="53">
        <f t="shared" si="6"/>
        <v>9.091793103448275</v>
      </c>
      <c r="E261" s="33">
        <v>10</v>
      </c>
      <c r="F261" s="28">
        <f t="shared" si="8"/>
        <v>-0.9082068965517252</v>
      </c>
    </row>
    <row r="262" spans="1:6" ht="13.5" customHeight="1">
      <c r="A262" s="25" t="s">
        <v>20</v>
      </c>
      <c r="B262" s="26" t="s">
        <v>281</v>
      </c>
      <c r="C262" s="52">
        <v>9395.21</v>
      </c>
      <c r="D262" s="53">
        <f t="shared" si="6"/>
        <v>32.397275862068966</v>
      </c>
      <c r="E262" s="33">
        <v>25</v>
      </c>
      <c r="F262" s="28">
        <f t="shared" si="8"/>
        <v>7.397275862068966</v>
      </c>
    </row>
    <row r="263" spans="1:6" ht="13.5" customHeight="1">
      <c r="A263" s="25" t="s">
        <v>20</v>
      </c>
      <c r="B263" s="26" t="s">
        <v>282</v>
      </c>
      <c r="C263" s="52">
        <v>71693.67</v>
      </c>
      <c r="D263" s="53">
        <f t="shared" si="6"/>
        <v>247.21955172413792</v>
      </c>
      <c r="E263" s="33">
        <v>73</v>
      </c>
      <c r="F263" s="28">
        <f t="shared" si="8"/>
        <v>174.21955172413792</v>
      </c>
    </row>
    <row r="264" spans="1:6" ht="13.5" customHeight="1">
      <c r="A264" s="25" t="s">
        <v>20</v>
      </c>
      <c r="B264" s="26" t="s">
        <v>283</v>
      </c>
      <c r="C264" s="52">
        <v>253137.41</v>
      </c>
      <c r="D264" s="53">
        <f t="shared" si="6"/>
        <v>872.8876206896551</v>
      </c>
      <c r="E264" s="33">
        <v>254</v>
      </c>
      <c r="F264" s="28">
        <f t="shared" si="8"/>
        <v>618.8876206896551</v>
      </c>
    </row>
    <row r="265" spans="1:6" ht="13.5" customHeight="1">
      <c r="A265" s="25" t="s">
        <v>20</v>
      </c>
      <c r="B265" s="26" t="s">
        <v>284</v>
      </c>
      <c r="C265" s="52">
        <v>22445.08</v>
      </c>
      <c r="D265" s="53">
        <f t="shared" si="6"/>
        <v>77.3968275862069</v>
      </c>
      <c r="E265" s="33">
        <v>70</v>
      </c>
      <c r="F265" s="28">
        <f t="shared" si="8"/>
        <v>7.396827586206896</v>
      </c>
    </row>
    <row r="266" spans="1:6" ht="13.5" customHeight="1">
      <c r="A266" s="25" t="s">
        <v>20</v>
      </c>
      <c r="B266" s="26" t="s">
        <v>285</v>
      </c>
      <c r="C266" s="52">
        <v>2618.12</v>
      </c>
      <c r="D266" s="53">
        <f t="shared" si="6"/>
        <v>9.028</v>
      </c>
      <c r="E266" s="33">
        <v>0</v>
      </c>
      <c r="F266" s="28">
        <f t="shared" si="8"/>
        <v>9.028</v>
      </c>
    </row>
    <row r="267" spans="1:6" ht="13.5" customHeight="1">
      <c r="A267" s="25" t="s">
        <v>20</v>
      </c>
      <c r="B267" s="26" t="s">
        <v>286</v>
      </c>
      <c r="C267" s="52">
        <v>3472.49</v>
      </c>
      <c r="D267" s="53">
        <f t="shared" si="6"/>
        <v>11.974103448275862</v>
      </c>
      <c r="E267" s="33">
        <v>2</v>
      </c>
      <c r="F267" s="28">
        <f t="shared" si="8"/>
        <v>9.974103448275862</v>
      </c>
    </row>
    <row r="268" spans="1:6" ht="13.5" customHeight="1">
      <c r="A268" s="25" t="s">
        <v>20</v>
      </c>
      <c r="B268" s="26" t="s">
        <v>287</v>
      </c>
      <c r="C268" s="52">
        <v>8621.6</v>
      </c>
      <c r="D268" s="53">
        <f aca="true" t="shared" si="9" ref="D268:D331">C268/290</f>
        <v>29.729655172413793</v>
      </c>
      <c r="E268" s="33">
        <v>31</v>
      </c>
      <c r="F268" s="28">
        <f t="shared" si="8"/>
        <v>-1.2703448275862073</v>
      </c>
    </row>
    <row r="269" spans="1:6" ht="13.5" customHeight="1">
      <c r="A269" s="25" t="s">
        <v>20</v>
      </c>
      <c r="B269" s="26" t="s">
        <v>288</v>
      </c>
      <c r="C269" s="52">
        <v>10293.96</v>
      </c>
      <c r="D269" s="53">
        <f t="shared" si="9"/>
        <v>35.49641379310344</v>
      </c>
      <c r="E269" s="33">
        <v>0</v>
      </c>
      <c r="F269" s="28">
        <f t="shared" si="8"/>
        <v>35.49641379310344</v>
      </c>
    </row>
    <row r="270" spans="1:6" ht="13.5" customHeight="1">
      <c r="A270" s="25" t="s">
        <v>20</v>
      </c>
      <c r="B270" s="26" t="s">
        <v>289</v>
      </c>
      <c r="C270" s="52">
        <v>356.56</v>
      </c>
      <c r="D270" s="53">
        <f t="shared" si="9"/>
        <v>1.2295172413793103</v>
      </c>
      <c r="E270" s="33">
        <v>9</v>
      </c>
      <c r="F270" s="28">
        <f t="shared" si="8"/>
        <v>-7.770482758620689</v>
      </c>
    </row>
    <row r="271" spans="1:6" ht="13.5" customHeight="1">
      <c r="A271" s="25" t="s">
        <v>20</v>
      </c>
      <c r="B271" s="26" t="s">
        <v>290</v>
      </c>
      <c r="C271" s="52">
        <v>14862.51</v>
      </c>
      <c r="D271" s="53">
        <f t="shared" si="9"/>
        <v>51.25003448275862</v>
      </c>
      <c r="E271" s="33">
        <v>2</v>
      </c>
      <c r="F271" s="28">
        <f t="shared" si="8"/>
        <v>49.25003448275862</v>
      </c>
    </row>
    <row r="272" spans="1:6" ht="13.5" customHeight="1">
      <c r="A272" s="40" t="s">
        <v>20</v>
      </c>
      <c r="B272" s="40"/>
      <c r="C272" s="55">
        <f>SUM(C247:C271)</f>
        <v>876969.48</v>
      </c>
      <c r="D272" s="54">
        <f t="shared" si="9"/>
        <v>3024.0326896551724</v>
      </c>
      <c r="E272" s="34">
        <f>SUM(E247:E271)</f>
        <v>1486</v>
      </c>
      <c r="F272" s="31">
        <f t="shared" si="8"/>
        <v>1538.0326896551724</v>
      </c>
    </row>
    <row r="273" spans="1:6" ht="13.5" customHeight="1">
      <c r="A273" s="25" t="s">
        <v>21</v>
      </c>
      <c r="B273" s="26" t="s">
        <v>291</v>
      </c>
      <c r="C273" s="52">
        <v>633.78</v>
      </c>
      <c r="D273" s="53">
        <f t="shared" si="9"/>
        <v>2.185448275862069</v>
      </c>
      <c r="E273" s="33">
        <v>0</v>
      </c>
      <c r="F273" s="28">
        <f t="shared" si="8"/>
        <v>2.185448275862069</v>
      </c>
    </row>
    <row r="274" spans="1:6" ht="13.5" customHeight="1">
      <c r="A274" s="25" t="s">
        <v>21</v>
      </c>
      <c r="B274" s="26" t="s">
        <v>292</v>
      </c>
      <c r="C274" s="52">
        <v>76789.52</v>
      </c>
      <c r="D274" s="53">
        <f t="shared" si="9"/>
        <v>264.7914482758621</v>
      </c>
      <c r="E274" s="33">
        <v>14</v>
      </c>
      <c r="F274" s="28">
        <f t="shared" si="8"/>
        <v>250.79144827586208</v>
      </c>
    </row>
    <row r="275" spans="1:6" ht="13.5" customHeight="1">
      <c r="A275" s="25" t="s">
        <v>21</v>
      </c>
      <c r="B275" s="26" t="s">
        <v>293</v>
      </c>
      <c r="C275" s="52">
        <v>54725.7</v>
      </c>
      <c r="D275" s="53">
        <f t="shared" si="9"/>
        <v>188.70931034482757</v>
      </c>
      <c r="E275" s="33">
        <v>54</v>
      </c>
      <c r="F275" s="28">
        <f t="shared" si="8"/>
        <v>134.70931034482757</v>
      </c>
    </row>
    <row r="276" spans="1:6" ht="13.5" customHeight="1">
      <c r="A276" s="25" t="s">
        <v>21</v>
      </c>
      <c r="B276" s="26" t="s">
        <v>294</v>
      </c>
      <c r="C276" s="52">
        <v>271.56</v>
      </c>
      <c r="D276" s="53">
        <f t="shared" si="9"/>
        <v>0.9364137931034483</v>
      </c>
      <c r="E276" s="33">
        <v>15</v>
      </c>
      <c r="F276" s="28">
        <f t="shared" si="8"/>
        <v>-14.063586206896552</v>
      </c>
    </row>
    <row r="277" spans="1:6" ht="13.5" customHeight="1">
      <c r="A277" s="25" t="s">
        <v>21</v>
      </c>
      <c r="B277" s="26" t="s">
        <v>295</v>
      </c>
      <c r="C277" s="52">
        <v>293693.97</v>
      </c>
      <c r="D277" s="53">
        <f t="shared" si="9"/>
        <v>1012.7378275862068</v>
      </c>
      <c r="E277" s="33">
        <v>27</v>
      </c>
      <c r="F277" s="28">
        <f t="shared" si="8"/>
        <v>985.7378275862068</v>
      </c>
    </row>
    <row r="278" spans="1:6" ht="13.5" customHeight="1">
      <c r="A278" s="25" t="s">
        <v>21</v>
      </c>
      <c r="B278" s="26" t="s">
        <v>296</v>
      </c>
      <c r="C278" s="52">
        <v>282.84</v>
      </c>
      <c r="D278" s="53">
        <f t="shared" si="9"/>
        <v>0.9753103448275862</v>
      </c>
      <c r="E278" s="33">
        <v>0</v>
      </c>
      <c r="F278" s="28">
        <f t="shared" si="8"/>
        <v>0.9753103448275862</v>
      </c>
    </row>
    <row r="279" spans="1:6" ht="13.5" customHeight="1">
      <c r="A279" s="25" t="s">
        <v>21</v>
      </c>
      <c r="B279" s="26" t="s">
        <v>297</v>
      </c>
      <c r="C279" s="52">
        <v>810.36</v>
      </c>
      <c r="D279" s="53">
        <f t="shared" si="9"/>
        <v>2.794344827586207</v>
      </c>
      <c r="E279" s="33">
        <v>51</v>
      </c>
      <c r="F279" s="28">
        <f t="shared" si="8"/>
        <v>-48.20565517241379</v>
      </c>
    </row>
    <row r="280" spans="1:6" ht="13.5" customHeight="1">
      <c r="A280" s="25" t="s">
        <v>21</v>
      </c>
      <c r="B280" s="26" t="s">
        <v>298</v>
      </c>
      <c r="C280" s="52">
        <v>331.44</v>
      </c>
      <c r="D280" s="53">
        <f t="shared" si="9"/>
        <v>1.1428965517241378</v>
      </c>
      <c r="E280" s="33">
        <v>0</v>
      </c>
      <c r="F280" s="28">
        <f t="shared" si="8"/>
        <v>1.1428965517241378</v>
      </c>
    </row>
    <row r="281" spans="1:6" ht="13.5" customHeight="1">
      <c r="A281" s="25" t="s">
        <v>21</v>
      </c>
      <c r="B281" s="26" t="s">
        <v>299</v>
      </c>
      <c r="C281" s="52">
        <v>975.66</v>
      </c>
      <c r="D281" s="53">
        <f t="shared" si="9"/>
        <v>3.3643448275862067</v>
      </c>
      <c r="E281" s="33">
        <v>14</v>
      </c>
      <c r="F281" s="28">
        <f t="shared" si="8"/>
        <v>-10.635655172413793</v>
      </c>
    </row>
    <row r="282" spans="1:6" ht="13.5" customHeight="1">
      <c r="A282" s="25" t="s">
        <v>21</v>
      </c>
      <c r="B282" s="26" t="s">
        <v>300</v>
      </c>
      <c r="C282" s="52">
        <v>126932.68</v>
      </c>
      <c r="D282" s="53">
        <f t="shared" si="9"/>
        <v>437.6988965517241</v>
      </c>
      <c r="E282" s="33">
        <v>54</v>
      </c>
      <c r="F282" s="28">
        <f t="shared" si="8"/>
        <v>383.6988965517241</v>
      </c>
    </row>
    <row r="283" spans="1:6" ht="13.5" customHeight="1">
      <c r="A283" s="40" t="s">
        <v>21</v>
      </c>
      <c r="B283" s="40"/>
      <c r="C283" s="55">
        <f>SUM(C273:C282)</f>
        <v>555447.51</v>
      </c>
      <c r="D283" s="54">
        <f t="shared" si="9"/>
        <v>1915.3362413793104</v>
      </c>
      <c r="E283" s="36">
        <f>SUM(E273:E282)</f>
        <v>229</v>
      </c>
      <c r="F283" s="31">
        <f t="shared" si="8"/>
        <v>1686.3362413793104</v>
      </c>
    </row>
    <row r="284" spans="1:6" ht="13.5" customHeight="1">
      <c r="A284" s="25" t="s">
        <v>22</v>
      </c>
      <c r="B284" s="26" t="s">
        <v>301</v>
      </c>
      <c r="C284" s="52">
        <v>81219.86</v>
      </c>
      <c r="D284" s="53">
        <f t="shared" si="9"/>
        <v>280.0684827586207</v>
      </c>
      <c r="E284" s="33">
        <v>10</v>
      </c>
      <c r="F284" s="28">
        <f t="shared" si="8"/>
        <v>270.0684827586207</v>
      </c>
    </row>
    <row r="285" spans="1:6" ht="13.5" customHeight="1">
      <c r="A285" s="25" t="s">
        <v>22</v>
      </c>
      <c r="B285" s="26" t="s">
        <v>302</v>
      </c>
      <c r="C285" s="52">
        <v>18117.7</v>
      </c>
      <c r="D285" s="53">
        <f t="shared" si="9"/>
        <v>62.4748275862069</v>
      </c>
      <c r="E285" s="33">
        <v>7</v>
      </c>
      <c r="F285" s="28">
        <f t="shared" si="8"/>
        <v>55.4748275862069</v>
      </c>
    </row>
    <row r="286" spans="1:6" ht="13.5" customHeight="1">
      <c r="A286" s="25" t="s">
        <v>22</v>
      </c>
      <c r="B286" s="26" t="s">
        <v>303</v>
      </c>
      <c r="C286" s="52">
        <v>39090.96</v>
      </c>
      <c r="D286" s="53">
        <f t="shared" si="9"/>
        <v>134.79641379310345</v>
      </c>
      <c r="E286" s="33">
        <v>230</v>
      </c>
      <c r="F286" s="28">
        <f t="shared" si="8"/>
        <v>-95.20358620689655</v>
      </c>
    </row>
    <row r="287" spans="1:6" ht="13.5" customHeight="1">
      <c r="A287" s="25" t="s">
        <v>22</v>
      </c>
      <c r="B287" s="26" t="s">
        <v>304</v>
      </c>
      <c r="C287" s="52">
        <v>95030.34</v>
      </c>
      <c r="D287" s="53">
        <f t="shared" si="9"/>
        <v>327.69082758620686</v>
      </c>
      <c r="E287" s="33">
        <v>98</v>
      </c>
      <c r="F287" s="28">
        <f t="shared" si="8"/>
        <v>229.69082758620686</v>
      </c>
    </row>
    <row r="288" spans="1:6" ht="13.5" customHeight="1">
      <c r="A288" s="25" t="s">
        <v>22</v>
      </c>
      <c r="B288" s="26" t="s">
        <v>305</v>
      </c>
      <c r="C288" s="52">
        <v>98398.06</v>
      </c>
      <c r="D288" s="53">
        <f t="shared" si="9"/>
        <v>339.3036551724138</v>
      </c>
      <c r="E288" s="33">
        <v>0</v>
      </c>
      <c r="F288" s="28">
        <f t="shared" si="8"/>
        <v>339.3036551724138</v>
      </c>
    </row>
    <row r="289" spans="1:6" ht="13.5" customHeight="1">
      <c r="A289" s="25" t="s">
        <v>22</v>
      </c>
      <c r="B289" s="26" t="s">
        <v>306</v>
      </c>
      <c r="C289" s="52">
        <v>439299.06</v>
      </c>
      <c r="D289" s="53">
        <f t="shared" si="9"/>
        <v>1514.8243448275862</v>
      </c>
      <c r="E289" s="33">
        <v>178</v>
      </c>
      <c r="F289" s="28">
        <f t="shared" si="8"/>
        <v>1336.8243448275862</v>
      </c>
    </row>
    <row r="290" spans="1:6" ht="13.5" customHeight="1">
      <c r="A290" s="25" t="s">
        <v>22</v>
      </c>
      <c r="B290" s="26" t="s">
        <v>307</v>
      </c>
      <c r="C290" s="52">
        <v>25235.3</v>
      </c>
      <c r="D290" s="53">
        <f t="shared" si="9"/>
        <v>87.01827586206896</v>
      </c>
      <c r="E290" s="33">
        <v>0</v>
      </c>
      <c r="F290" s="28">
        <f t="shared" si="8"/>
        <v>87.01827586206896</v>
      </c>
    </row>
    <row r="291" spans="1:6" ht="13.5" customHeight="1">
      <c r="A291" s="25" t="s">
        <v>22</v>
      </c>
      <c r="B291" s="26" t="s">
        <v>308</v>
      </c>
      <c r="C291" s="52">
        <v>74170.68</v>
      </c>
      <c r="D291" s="53">
        <f t="shared" si="9"/>
        <v>255.76096551724135</v>
      </c>
      <c r="E291" s="33">
        <v>21</v>
      </c>
      <c r="F291" s="28">
        <f t="shared" si="8"/>
        <v>234.76096551724135</v>
      </c>
    </row>
    <row r="292" spans="1:6" ht="13.5" customHeight="1">
      <c r="A292" s="25" t="s">
        <v>22</v>
      </c>
      <c r="B292" s="26" t="s">
        <v>309</v>
      </c>
      <c r="C292" s="52">
        <v>77975.26</v>
      </c>
      <c r="D292" s="53">
        <f t="shared" si="9"/>
        <v>268.8802068965517</v>
      </c>
      <c r="E292" s="33">
        <v>26</v>
      </c>
      <c r="F292" s="28">
        <f t="shared" si="8"/>
        <v>242.88020689655173</v>
      </c>
    </row>
    <row r="293" spans="1:6" ht="13.5" customHeight="1">
      <c r="A293" s="40" t="s">
        <v>22</v>
      </c>
      <c r="B293" s="40"/>
      <c r="C293" s="22">
        <f>SUM(C284:C292)</f>
        <v>948537.22</v>
      </c>
      <c r="D293" s="54">
        <f t="shared" si="9"/>
        <v>3270.8179999999998</v>
      </c>
      <c r="E293" s="36">
        <f>SUM(E284:E292)</f>
        <v>570</v>
      </c>
      <c r="F293" s="31">
        <f t="shared" si="8"/>
        <v>2700.8179999999998</v>
      </c>
    </row>
    <row r="294" spans="1:6" ht="13.5" customHeight="1">
      <c r="A294" s="25" t="s">
        <v>23</v>
      </c>
      <c r="B294" s="26" t="s">
        <v>310</v>
      </c>
      <c r="C294" s="52">
        <v>50424.51</v>
      </c>
      <c r="D294" s="53">
        <f t="shared" si="9"/>
        <v>173.87762068965517</v>
      </c>
      <c r="E294" s="33">
        <v>14</v>
      </c>
      <c r="F294" s="28">
        <f t="shared" si="8"/>
        <v>159.87762068965517</v>
      </c>
    </row>
    <row r="295" spans="1:6" ht="13.5" customHeight="1">
      <c r="A295" s="25" t="s">
        <v>23</v>
      </c>
      <c r="B295" s="26" t="s">
        <v>311</v>
      </c>
      <c r="C295" s="52">
        <v>468244.2</v>
      </c>
      <c r="D295" s="53">
        <f t="shared" si="9"/>
        <v>1614.635172413793</v>
      </c>
      <c r="E295" s="33">
        <v>0</v>
      </c>
      <c r="F295" s="28">
        <f t="shared" si="8"/>
        <v>1614.635172413793</v>
      </c>
    </row>
    <row r="296" spans="1:6" ht="13.5" customHeight="1">
      <c r="A296" s="25" t="s">
        <v>23</v>
      </c>
      <c r="B296" s="26" t="s">
        <v>312</v>
      </c>
      <c r="C296" s="52">
        <v>119029.6</v>
      </c>
      <c r="D296" s="53">
        <f t="shared" si="9"/>
        <v>410.44689655172414</v>
      </c>
      <c r="E296" s="33">
        <v>149</v>
      </c>
      <c r="F296" s="28">
        <f aca="true" t="shared" si="10" ref="F296:F359">D296-E296</f>
        <v>261.44689655172414</v>
      </c>
    </row>
    <row r="297" spans="1:6" ht="13.5" customHeight="1">
      <c r="A297" s="25" t="s">
        <v>23</v>
      </c>
      <c r="B297" s="26" t="s">
        <v>313</v>
      </c>
      <c r="C297" s="52">
        <v>42275.14</v>
      </c>
      <c r="D297" s="53">
        <f t="shared" si="9"/>
        <v>145.7763448275862</v>
      </c>
      <c r="E297" s="33">
        <v>108</v>
      </c>
      <c r="F297" s="28">
        <f t="shared" si="10"/>
        <v>37.7763448275862</v>
      </c>
    </row>
    <row r="298" spans="1:6" ht="13.5" customHeight="1">
      <c r="A298" s="25" t="s">
        <v>23</v>
      </c>
      <c r="B298" s="26" t="s">
        <v>314</v>
      </c>
      <c r="C298" s="52">
        <v>38469.56</v>
      </c>
      <c r="D298" s="53">
        <f t="shared" si="9"/>
        <v>132.65365517241378</v>
      </c>
      <c r="E298" s="33">
        <v>0</v>
      </c>
      <c r="F298" s="28">
        <f t="shared" si="10"/>
        <v>132.65365517241378</v>
      </c>
    </row>
    <row r="299" spans="1:6" ht="13.5" customHeight="1">
      <c r="A299" s="25" t="s">
        <v>23</v>
      </c>
      <c r="B299" s="26" t="s">
        <v>315</v>
      </c>
      <c r="C299" s="52">
        <v>61441.52</v>
      </c>
      <c r="D299" s="53">
        <f t="shared" si="9"/>
        <v>211.8673103448276</v>
      </c>
      <c r="E299" s="33">
        <v>179</v>
      </c>
      <c r="F299" s="28">
        <f t="shared" si="10"/>
        <v>32.86731034482759</v>
      </c>
    </row>
    <row r="300" spans="1:6" ht="13.5" customHeight="1">
      <c r="A300" s="25" t="s">
        <v>23</v>
      </c>
      <c r="B300" s="26" t="s">
        <v>316</v>
      </c>
      <c r="C300" s="52">
        <v>51606.92</v>
      </c>
      <c r="D300" s="53">
        <f t="shared" si="9"/>
        <v>177.95489655172412</v>
      </c>
      <c r="E300" s="33">
        <v>0</v>
      </c>
      <c r="F300" s="28">
        <f t="shared" si="10"/>
        <v>177.95489655172412</v>
      </c>
    </row>
    <row r="301" spans="1:6" ht="13.5" customHeight="1">
      <c r="A301" s="25" t="s">
        <v>23</v>
      </c>
      <c r="B301" s="26" t="s">
        <v>317</v>
      </c>
      <c r="C301" s="52">
        <v>1444.52</v>
      </c>
      <c r="D301" s="53">
        <f t="shared" si="9"/>
        <v>4.981103448275862</v>
      </c>
      <c r="E301" s="33">
        <v>0</v>
      </c>
      <c r="F301" s="28">
        <f t="shared" si="10"/>
        <v>4.981103448275862</v>
      </c>
    </row>
    <row r="302" spans="1:6" ht="13.5" customHeight="1">
      <c r="A302" s="40" t="s">
        <v>23</v>
      </c>
      <c r="B302" s="40"/>
      <c r="C302" s="55">
        <f>SUM(C294:C301)</f>
        <v>832935.9700000001</v>
      </c>
      <c r="D302" s="54">
        <f t="shared" si="9"/>
        <v>2872.193</v>
      </c>
      <c r="E302" s="36">
        <f>SUM(E294:E301)</f>
        <v>450</v>
      </c>
      <c r="F302" s="31">
        <f t="shared" si="10"/>
        <v>2422.193</v>
      </c>
    </row>
    <row r="303" spans="1:6" ht="13.5" customHeight="1">
      <c r="A303" s="25" t="s">
        <v>24</v>
      </c>
      <c r="B303" s="26" t="s">
        <v>318</v>
      </c>
      <c r="C303" s="52">
        <v>53279.09</v>
      </c>
      <c r="D303" s="53">
        <f t="shared" si="9"/>
        <v>183.72099999999998</v>
      </c>
      <c r="E303" s="33">
        <v>61</v>
      </c>
      <c r="F303" s="28">
        <f t="shared" si="10"/>
        <v>122.72099999999998</v>
      </c>
    </row>
    <row r="304" spans="1:6" ht="13.5" customHeight="1">
      <c r="A304" s="25" t="s">
        <v>24</v>
      </c>
      <c r="B304" s="26" t="s">
        <v>319</v>
      </c>
      <c r="C304" s="52">
        <v>17577.8</v>
      </c>
      <c r="D304" s="53">
        <f t="shared" si="9"/>
        <v>60.61310344827586</v>
      </c>
      <c r="E304" s="33">
        <v>0</v>
      </c>
      <c r="F304" s="28">
        <f t="shared" si="10"/>
        <v>60.61310344827586</v>
      </c>
    </row>
    <row r="305" spans="1:6" ht="13.5" customHeight="1">
      <c r="A305" s="25" t="s">
        <v>24</v>
      </c>
      <c r="B305" s="26" t="s">
        <v>320</v>
      </c>
      <c r="C305" s="52">
        <v>82636.2</v>
      </c>
      <c r="D305" s="53">
        <f t="shared" si="9"/>
        <v>284.95241379310346</v>
      </c>
      <c r="E305" s="33">
        <v>313</v>
      </c>
      <c r="F305" s="28">
        <f t="shared" si="10"/>
        <v>-28.04758620689654</v>
      </c>
    </row>
    <row r="306" spans="1:6" ht="13.5" customHeight="1">
      <c r="A306" s="25" t="s">
        <v>24</v>
      </c>
      <c r="B306" s="26" t="s">
        <v>321</v>
      </c>
      <c r="C306" s="52">
        <v>54133.42</v>
      </c>
      <c r="D306" s="53">
        <f t="shared" si="9"/>
        <v>186.66696551724138</v>
      </c>
      <c r="E306" s="33">
        <v>65</v>
      </c>
      <c r="F306" s="28">
        <f t="shared" si="10"/>
        <v>121.66696551724138</v>
      </c>
    </row>
    <row r="307" spans="1:6" ht="13.5" customHeight="1">
      <c r="A307" s="25" t="s">
        <v>24</v>
      </c>
      <c r="B307" s="26" t="s">
        <v>322</v>
      </c>
      <c r="C307" s="52">
        <v>84027.2</v>
      </c>
      <c r="D307" s="53">
        <f t="shared" si="9"/>
        <v>289.74896551724134</v>
      </c>
      <c r="E307" s="33">
        <v>0</v>
      </c>
      <c r="F307" s="28">
        <f t="shared" si="10"/>
        <v>289.74896551724134</v>
      </c>
    </row>
    <row r="308" spans="1:6" ht="13.5" customHeight="1">
      <c r="A308" s="25" t="s">
        <v>24</v>
      </c>
      <c r="B308" s="26" t="s">
        <v>323</v>
      </c>
      <c r="C308" s="52">
        <v>47845.91</v>
      </c>
      <c r="D308" s="53">
        <f t="shared" si="9"/>
        <v>164.98589655172415</v>
      </c>
      <c r="E308" s="33">
        <v>412</v>
      </c>
      <c r="F308" s="28">
        <f t="shared" si="10"/>
        <v>-247.01410344827585</v>
      </c>
    </row>
    <row r="309" spans="1:6" ht="13.5" customHeight="1">
      <c r="A309" s="25" t="s">
        <v>24</v>
      </c>
      <c r="B309" s="26" t="s">
        <v>324</v>
      </c>
      <c r="C309" s="52">
        <v>40048.62</v>
      </c>
      <c r="D309" s="53">
        <f t="shared" si="9"/>
        <v>138.09868965517242</v>
      </c>
      <c r="E309" s="33">
        <v>162</v>
      </c>
      <c r="F309" s="28">
        <f t="shared" si="10"/>
        <v>-23.90131034482758</v>
      </c>
    </row>
    <row r="310" spans="1:6" ht="13.5" customHeight="1">
      <c r="A310" s="25" t="s">
        <v>24</v>
      </c>
      <c r="B310" s="26" t="s">
        <v>325</v>
      </c>
      <c r="C310" s="52">
        <v>60700.62</v>
      </c>
      <c r="D310" s="53">
        <f t="shared" si="9"/>
        <v>209.3124827586207</v>
      </c>
      <c r="E310" s="33">
        <v>176</v>
      </c>
      <c r="F310" s="28">
        <f t="shared" si="10"/>
        <v>33.31248275862069</v>
      </c>
    </row>
    <row r="311" spans="1:6" ht="13.5" customHeight="1">
      <c r="A311" s="25" t="s">
        <v>24</v>
      </c>
      <c r="B311" s="26" t="s">
        <v>326</v>
      </c>
      <c r="C311" s="52">
        <v>60486.35</v>
      </c>
      <c r="D311" s="53">
        <f t="shared" si="9"/>
        <v>208.57362068965517</v>
      </c>
      <c r="E311" s="33">
        <v>194</v>
      </c>
      <c r="F311" s="28">
        <f t="shared" si="10"/>
        <v>14.573620689655172</v>
      </c>
    </row>
    <row r="312" spans="1:6" ht="13.5" customHeight="1">
      <c r="A312" s="25" t="s">
        <v>24</v>
      </c>
      <c r="B312" s="26" t="s">
        <v>327</v>
      </c>
      <c r="C312" s="52">
        <v>51262.54</v>
      </c>
      <c r="D312" s="53">
        <f t="shared" si="9"/>
        <v>176.76737931034484</v>
      </c>
      <c r="E312" s="33">
        <v>82</v>
      </c>
      <c r="F312" s="28">
        <f t="shared" si="10"/>
        <v>94.76737931034484</v>
      </c>
    </row>
    <row r="313" spans="1:6" ht="13.5" customHeight="1">
      <c r="A313" s="25" t="s">
        <v>24</v>
      </c>
      <c r="B313" s="26" t="s">
        <v>328</v>
      </c>
      <c r="C313" s="52">
        <v>65165.08</v>
      </c>
      <c r="D313" s="53">
        <f t="shared" si="9"/>
        <v>224.7071724137931</v>
      </c>
      <c r="E313" s="33">
        <v>0</v>
      </c>
      <c r="F313" s="28">
        <f t="shared" si="10"/>
        <v>224.7071724137931</v>
      </c>
    </row>
    <row r="314" spans="1:6" ht="13.5" customHeight="1">
      <c r="A314" s="25" t="s">
        <v>24</v>
      </c>
      <c r="B314" s="26" t="s">
        <v>329</v>
      </c>
      <c r="C314" s="52">
        <v>73582.53</v>
      </c>
      <c r="D314" s="53">
        <f t="shared" si="9"/>
        <v>253.73286206896552</v>
      </c>
      <c r="E314" s="33">
        <v>122</v>
      </c>
      <c r="F314" s="28">
        <f t="shared" si="10"/>
        <v>131.73286206896552</v>
      </c>
    </row>
    <row r="315" spans="1:6" ht="13.5" customHeight="1">
      <c r="A315" s="25" t="s">
        <v>24</v>
      </c>
      <c r="B315" s="26" t="s">
        <v>330</v>
      </c>
      <c r="C315" s="52">
        <v>43664.99</v>
      </c>
      <c r="D315" s="53">
        <f t="shared" si="9"/>
        <v>150.56893103448274</v>
      </c>
      <c r="E315" s="33">
        <v>18</v>
      </c>
      <c r="F315" s="28">
        <f t="shared" si="10"/>
        <v>132.56893103448274</v>
      </c>
    </row>
    <row r="316" spans="1:6" ht="13.5" customHeight="1">
      <c r="A316" s="25" t="s">
        <v>24</v>
      </c>
      <c r="B316" s="26" t="s">
        <v>331</v>
      </c>
      <c r="C316" s="52">
        <v>90301.57</v>
      </c>
      <c r="D316" s="53">
        <f t="shared" si="9"/>
        <v>311.3847241379311</v>
      </c>
      <c r="E316" s="33">
        <v>196</v>
      </c>
      <c r="F316" s="28">
        <f t="shared" si="10"/>
        <v>115.38472413793107</v>
      </c>
    </row>
    <row r="317" spans="1:6" ht="13.5" customHeight="1">
      <c r="A317" s="25" t="s">
        <v>24</v>
      </c>
      <c r="B317" s="26" t="s">
        <v>332</v>
      </c>
      <c r="C317" s="52">
        <v>45351.67</v>
      </c>
      <c r="D317" s="53">
        <f t="shared" si="9"/>
        <v>156.38506896551723</v>
      </c>
      <c r="E317" s="33">
        <v>266</v>
      </c>
      <c r="F317" s="28">
        <f t="shared" si="10"/>
        <v>-109.61493103448277</v>
      </c>
    </row>
    <row r="318" spans="1:6" ht="13.5" customHeight="1">
      <c r="A318" s="40" t="s">
        <v>24</v>
      </c>
      <c r="B318" s="40"/>
      <c r="C318" s="55">
        <f>SUM(C303:C317)</f>
        <v>870063.59</v>
      </c>
      <c r="D318" s="54">
        <f t="shared" si="9"/>
        <v>3000.219275862069</v>
      </c>
      <c r="E318" s="37">
        <f>SUM(E303:E317)</f>
        <v>2067</v>
      </c>
      <c r="F318" s="31">
        <f t="shared" si="10"/>
        <v>933.219275862069</v>
      </c>
    </row>
    <row r="319" spans="1:6" ht="13.5" customHeight="1">
      <c r="A319" s="25" t="s">
        <v>25</v>
      </c>
      <c r="B319" s="26" t="s">
        <v>333</v>
      </c>
      <c r="C319" s="52">
        <v>88887.43</v>
      </c>
      <c r="D319" s="53">
        <f t="shared" si="9"/>
        <v>306.5083793103448</v>
      </c>
      <c r="E319" s="33">
        <v>0</v>
      </c>
      <c r="F319" s="28">
        <f t="shared" si="10"/>
        <v>306.5083793103448</v>
      </c>
    </row>
    <row r="320" spans="1:6" ht="13.5" customHeight="1">
      <c r="A320" s="25" t="s">
        <v>25</v>
      </c>
      <c r="B320" s="26" t="s">
        <v>334</v>
      </c>
      <c r="C320" s="52">
        <v>85659.23</v>
      </c>
      <c r="D320" s="53">
        <f t="shared" si="9"/>
        <v>295.3766551724138</v>
      </c>
      <c r="E320" s="33">
        <v>38</v>
      </c>
      <c r="F320" s="28">
        <f t="shared" si="10"/>
        <v>257.3766551724138</v>
      </c>
    </row>
    <row r="321" spans="1:6" ht="13.5" customHeight="1">
      <c r="A321" s="25" t="s">
        <v>25</v>
      </c>
      <c r="B321" s="26" t="s">
        <v>335</v>
      </c>
      <c r="C321" s="52">
        <v>394807.04</v>
      </c>
      <c r="D321" s="53">
        <f t="shared" si="9"/>
        <v>1361.4035862068965</v>
      </c>
      <c r="E321" s="33">
        <v>7</v>
      </c>
      <c r="F321" s="28">
        <f t="shared" si="10"/>
        <v>1354.4035862068965</v>
      </c>
    </row>
    <row r="322" spans="1:6" ht="13.5" customHeight="1">
      <c r="A322" s="25" t="s">
        <v>25</v>
      </c>
      <c r="B322" s="26" t="s">
        <v>336</v>
      </c>
      <c r="C322" s="52">
        <v>46329.83</v>
      </c>
      <c r="D322" s="53">
        <f t="shared" si="9"/>
        <v>159.75803448275863</v>
      </c>
      <c r="E322" s="33">
        <v>67</v>
      </c>
      <c r="F322" s="28">
        <f t="shared" si="10"/>
        <v>92.75803448275863</v>
      </c>
    </row>
    <row r="323" spans="1:6" ht="13.5" customHeight="1">
      <c r="A323" s="25" t="s">
        <v>25</v>
      </c>
      <c r="B323" s="26" t="s">
        <v>337</v>
      </c>
      <c r="C323" s="52">
        <v>20388107.25</v>
      </c>
      <c r="D323" s="53">
        <f t="shared" si="9"/>
        <v>70303.81810344827</v>
      </c>
      <c r="E323" s="33">
        <v>1899</v>
      </c>
      <c r="F323" s="28">
        <f t="shared" si="10"/>
        <v>68404.81810344827</v>
      </c>
    </row>
    <row r="324" spans="1:6" ht="13.5" customHeight="1">
      <c r="A324" s="25" t="s">
        <v>25</v>
      </c>
      <c r="B324" s="26" t="s">
        <v>338</v>
      </c>
      <c r="C324" s="52">
        <v>126244.16</v>
      </c>
      <c r="D324" s="53">
        <f t="shared" si="9"/>
        <v>435.32468965517245</v>
      </c>
      <c r="E324" s="33">
        <v>0</v>
      </c>
      <c r="F324" s="28">
        <f t="shared" si="10"/>
        <v>435.32468965517245</v>
      </c>
    </row>
    <row r="325" spans="1:6" ht="13.5" customHeight="1">
      <c r="A325" s="25" t="s">
        <v>25</v>
      </c>
      <c r="B325" s="26" t="s">
        <v>339</v>
      </c>
      <c r="C325" s="52">
        <v>21733.73</v>
      </c>
      <c r="D325" s="53">
        <f t="shared" si="9"/>
        <v>74.94389655172414</v>
      </c>
      <c r="E325" s="33">
        <v>90</v>
      </c>
      <c r="F325" s="28">
        <f t="shared" si="10"/>
        <v>-15.056103448275863</v>
      </c>
    </row>
    <row r="326" spans="1:6" ht="13.5" customHeight="1">
      <c r="A326" s="25" t="s">
        <v>25</v>
      </c>
      <c r="B326" s="26" t="s">
        <v>340</v>
      </c>
      <c r="C326" s="52">
        <v>44498.02</v>
      </c>
      <c r="D326" s="53">
        <f t="shared" si="9"/>
        <v>153.44144827586206</v>
      </c>
      <c r="E326" s="33">
        <v>383</v>
      </c>
      <c r="F326" s="28">
        <f t="shared" si="10"/>
        <v>-229.55855172413794</v>
      </c>
    </row>
    <row r="327" spans="1:6" ht="13.5" customHeight="1">
      <c r="A327" s="25" t="s">
        <v>25</v>
      </c>
      <c r="B327" s="26" t="s">
        <v>341</v>
      </c>
      <c r="C327" s="52">
        <v>12406.66</v>
      </c>
      <c r="D327" s="53">
        <f t="shared" si="9"/>
        <v>42.78158620689655</v>
      </c>
      <c r="E327" s="33">
        <v>16</v>
      </c>
      <c r="F327" s="28">
        <f t="shared" si="10"/>
        <v>26.78158620689655</v>
      </c>
    </row>
    <row r="328" spans="1:6" ht="13.5" customHeight="1">
      <c r="A328" s="25" t="s">
        <v>25</v>
      </c>
      <c r="B328" s="26" t="s">
        <v>342</v>
      </c>
      <c r="C328" s="52">
        <v>129346.42</v>
      </c>
      <c r="D328" s="53">
        <f t="shared" si="9"/>
        <v>446.0221379310345</v>
      </c>
      <c r="E328" s="33">
        <v>45</v>
      </c>
      <c r="F328" s="28">
        <f t="shared" si="10"/>
        <v>401.0221379310345</v>
      </c>
    </row>
    <row r="329" spans="1:6" ht="13.5" customHeight="1">
      <c r="A329" s="40" t="s">
        <v>25</v>
      </c>
      <c r="B329" s="40"/>
      <c r="C329" s="55">
        <f>SUM(C319:C328)</f>
        <v>21338019.770000003</v>
      </c>
      <c r="D329" s="54">
        <f t="shared" si="9"/>
        <v>73579.37851724139</v>
      </c>
      <c r="E329" s="34">
        <f>SUM(E319:E328)</f>
        <v>2545</v>
      </c>
      <c r="F329" s="31">
        <f t="shared" si="10"/>
        <v>71034.37851724139</v>
      </c>
    </row>
    <row r="330" spans="1:6" ht="13.5" customHeight="1">
      <c r="A330" s="25" t="s">
        <v>26</v>
      </c>
      <c r="B330" s="26" t="s">
        <v>343</v>
      </c>
      <c r="C330" s="52">
        <v>64344.52</v>
      </c>
      <c r="D330" s="53">
        <f t="shared" si="9"/>
        <v>221.8776551724138</v>
      </c>
      <c r="E330" s="33">
        <v>0</v>
      </c>
      <c r="F330" s="28">
        <f t="shared" si="10"/>
        <v>221.8776551724138</v>
      </c>
    </row>
    <row r="331" spans="1:6" ht="13.5" customHeight="1">
      <c r="A331" s="25" t="s">
        <v>26</v>
      </c>
      <c r="B331" s="26" t="s">
        <v>344</v>
      </c>
      <c r="C331" s="52">
        <v>0</v>
      </c>
      <c r="D331" s="53">
        <f t="shared" si="9"/>
        <v>0</v>
      </c>
      <c r="E331" s="33">
        <v>0</v>
      </c>
      <c r="F331" s="28">
        <f t="shared" si="10"/>
        <v>0</v>
      </c>
    </row>
    <row r="332" spans="1:6" ht="13.5" customHeight="1">
      <c r="A332" s="25" t="s">
        <v>26</v>
      </c>
      <c r="B332" s="26" t="s">
        <v>345</v>
      </c>
      <c r="C332" s="52">
        <v>18297.52</v>
      </c>
      <c r="D332" s="53">
        <f aca="true" t="shared" si="11" ref="D332:D395">C332/290</f>
        <v>63.09489655172414</v>
      </c>
      <c r="E332" s="33">
        <v>29</v>
      </c>
      <c r="F332" s="28">
        <f t="shared" si="10"/>
        <v>34.09489655172414</v>
      </c>
    </row>
    <row r="333" spans="1:6" ht="13.5" customHeight="1">
      <c r="A333" s="25" t="s">
        <v>26</v>
      </c>
      <c r="B333" s="26" t="s">
        <v>346</v>
      </c>
      <c r="C333" s="52">
        <v>111137.36</v>
      </c>
      <c r="D333" s="53">
        <f t="shared" si="11"/>
        <v>383.23227586206895</v>
      </c>
      <c r="E333" s="33">
        <v>0</v>
      </c>
      <c r="F333" s="28">
        <f t="shared" si="10"/>
        <v>383.23227586206895</v>
      </c>
    </row>
    <row r="334" spans="1:6" ht="13.5" customHeight="1">
      <c r="A334" s="25" t="s">
        <v>26</v>
      </c>
      <c r="B334" s="26" t="s">
        <v>347</v>
      </c>
      <c r="C334" s="52">
        <v>5086.98</v>
      </c>
      <c r="D334" s="53">
        <f t="shared" si="11"/>
        <v>17.541310344827586</v>
      </c>
      <c r="E334" s="33">
        <v>0</v>
      </c>
      <c r="F334" s="28">
        <f t="shared" si="10"/>
        <v>17.541310344827586</v>
      </c>
    </row>
    <row r="335" spans="1:6" ht="13.5" customHeight="1">
      <c r="A335" s="25" t="s">
        <v>26</v>
      </c>
      <c r="B335" s="26" t="s">
        <v>348</v>
      </c>
      <c r="C335" s="52">
        <v>448.14</v>
      </c>
      <c r="D335" s="53">
        <f t="shared" si="11"/>
        <v>1.5453103448275862</v>
      </c>
      <c r="E335" s="33">
        <v>0</v>
      </c>
      <c r="F335" s="28">
        <f t="shared" si="10"/>
        <v>1.5453103448275862</v>
      </c>
    </row>
    <row r="336" spans="1:6" ht="13.5" customHeight="1">
      <c r="A336" s="25" t="s">
        <v>26</v>
      </c>
      <c r="B336" s="26" t="s">
        <v>349</v>
      </c>
      <c r="C336" s="52">
        <v>21983.84</v>
      </c>
      <c r="D336" s="53">
        <f t="shared" si="11"/>
        <v>75.8063448275862</v>
      </c>
      <c r="E336" s="33">
        <v>0</v>
      </c>
      <c r="F336" s="28">
        <f t="shared" si="10"/>
        <v>75.8063448275862</v>
      </c>
    </row>
    <row r="337" spans="1:6" ht="13.5" customHeight="1">
      <c r="A337" s="25" t="s">
        <v>26</v>
      </c>
      <c r="B337" s="26" t="s">
        <v>350</v>
      </c>
      <c r="C337" s="52">
        <v>13009.86</v>
      </c>
      <c r="D337" s="53">
        <f t="shared" si="11"/>
        <v>44.861586206896554</v>
      </c>
      <c r="E337" s="33">
        <v>0</v>
      </c>
      <c r="F337" s="28">
        <f t="shared" si="10"/>
        <v>44.861586206896554</v>
      </c>
    </row>
    <row r="338" spans="1:6" ht="13.5" customHeight="1">
      <c r="A338" s="25" t="s">
        <v>26</v>
      </c>
      <c r="B338" s="26" t="s">
        <v>351</v>
      </c>
      <c r="C338" s="52">
        <v>6788.86</v>
      </c>
      <c r="D338" s="53">
        <f t="shared" si="11"/>
        <v>23.409862068965516</v>
      </c>
      <c r="E338" s="33">
        <v>0</v>
      </c>
      <c r="F338" s="28">
        <f t="shared" si="10"/>
        <v>23.409862068965516</v>
      </c>
    </row>
    <row r="339" spans="1:6" ht="13.5" customHeight="1">
      <c r="A339" s="25" t="s">
        <v>26</v>
      </c>
      <c r="B339" s="26" t="s">
        <v>352</v>
      </c>
      <c r="C339" s="52">
        <v>6191.96</v>
      </c>
      <c r="D339" s="53">
        <f t="shared" si="11"/>
        <v>21.351586206896553</v>
      </c>
      <c r="E339" s="33">
        <v>0</v>
      </c>
      <c r="F339" s="28">
        <f t="shared" si="10"/>
        <v>21.351586206896553</v>
      </c>
    </row>
    <row r="340" spans="1:6" ht="13.5" customHeight="1">
      <c r="A340" s="25" t="s">
        <v>26</v>
      </c>
      <c r="B340" s="26" t="s">
        <v>353</v>
      </c>
      <c r="C340" s="52">
        <v>9849</v>
      </c>
      <c r="D340" s="53">
        <f t="shared" si="11"/>
        <v>33.96206896551724</v>
      </c>
      <c r="E340" s="33">
        <v>0</v>
      </c>
      <c r="F340" s="28">
        <f t="shared" si="10"/>
        <v>33.96206896551724</v>
      </c>
    </row>
    <row r="341" spans="1:6" ht="13.5" customHeight="1">
      <c r="A341" s="25" t="s">
        <v>26</v>
      </c>
      <c r="B341" s="26" t="s">
        <v>354</v>
      </c>
      <c r="C341" s="52">
        <v>22397.02</v>
      </c>
      <c r="D341" s="53">
        <f t="shared" si="11"/>
        <v>77.23110344827586</v>
      </c>
      <c r="E341" s="33">
        <v>0</v>
      </c>
      <c r="F341" s="28">
        <f t="shared" si="10"/>
        <v>77.23110344827586</v>
      </c>
    </row>
    <row r="342" spans="1:6" ht="13.5" customHeight="1">
      <c r="A342" s="25" t="s">
        <v>26</v>
      </c>
      <c r="B342" s="26" t="s">
        <v>355</v>
      </c>
      <c r="C342" s="52">
        <v>13646.68</v>
      </c>
      <c r="D342" s="53">
        <f t="shared" si="11"/>
        <v>47.05751724137931</v>
      </c>
      <c r="E342" s="33">
        <v>60</v>
      </c>
      <c r="F342" s="28">
        <f t="shared" si="10"/>
        <v>-12.942482758620692</v>
      </c>
    </row>
    <row r="343" spans="1:6" ht="13.5" customHeight="1">
      <c r="A343" s="40" t="s">
        <v>26</v>
      </c>
      <c r="B343" s="40"/>
      <c r="C343" s="55">
        <f>SUM(C330:C342)</f>
        <v>293181.74</v>
      </c>
      <c r="D343" s="54">
        <f t="shared" si="11"/>
        <v>1010.9715172413793</v>
      </c>
      <c r="E343" s="36">
        <f>SUM(E330:E342)</f>
        <v>89</v>
      </c>
      <c r="F343" s="31">
        <f t="shared" si="10"/>
        <v>921.9715172413793</v>
      </c>
    </row>
    <row r="344" spans="1:6" ht="13.5" customHeight="1">
      <c r="A344" s="25" t="s">
        <v>27</v>
      </c>
      <c r="B344" s="26" t="s">
        <v>356</v>
      </c>
      <c r="C344" s="52">
        <v>204267.94</v>
      </c>
      <c r="D344" s="53">
        <f t="shared" si="11"/>
        <v>704.3722068965517</v>
      </c>
      <c r="E344" s="33">
        <v>511</v>
      </c>
      <c r="F344" s="28">
        <f t="shared" si="10"/>
        <v>193.3722068965517</v>
      </c>
    </row>
    <row r="345" spans="1:6" ht="13.5" customHeight="1">
      <c r="A345" s="25" t="s">
        <v>27</v>
      </c>
      <c r="B345" s="26" t="s">
        <v>357</v>
      </c>
      <c r="C345" s="52">
        <v>23176.55</v>
      </c>
      <c r="D345" s="53">
        <f t="shared" si="11"/>
        <v>79.91913793103448</v>
      </c>
      <c r="E345" s="33">
        <v>191</v>
      </c>
      <c r="F345" s="28">
        <f t="shared" si="10"/>
        <v>-111.08086206896552</v>
      </c>
    </row>
    <row r="346" spans="1:6" ht="13.5" customHeight="1">
      <c r="A346" s="25" t="s">
        <v>27</v>
      </c>
      <c r="B346" s="26" t="s">
        <v>358</v>
      </c>
      <c r="C346" s="52">
        <v>94309.04</v>
      </c>
      <c r="D346" s="53">
        <f t="shared" si="11"/>
        <v>325.20358620689655</v>
      </c>
      <c r="E346" s="33">
        <v>507</v>
      </c>
      <c r="F346" s="28">
        <f t="shared" si="10"/>
        <v>-181.79641379310345</v>
      </c>
    </row>
    <row r="347" spans="1:6" ht="13.5" customHeight="1">
      <c r="A347" s="25" t="s">
        <v>27</v>
      </c>
      <c r="B347" s="26" t="s">
        <v>359</v>
      </c>
      <c r="C347" s="52">
        <v>76042.06</v>
      </c>
      <c r="D347" s="53">
        <f t="shared" si="11"/>
        <v>262.214</v>
      </c>
      <c r="E347" s="33">
        <v>511</v>
      </c>
      <c r="F347" s="28">
        <f t="shared" si="10"/>
        <v>-248.786</v>
      </c>
    </row>
    <row r="348" spans="1:6" ht="13.5" customHeight="1">
      <c r="A348" s="25" t="s">
        <v>27</v>
      </c>
      <c r="B348" s="26" t="s">
        <v>360</v>
      </c>
      <c r="C348" s="52">
        <v>2087.82</v>
      </c>
      <c r="D348" s="53">
        <f t="shared" si="11"/>
        <v>7.1993793103448285</v>
      </c>
      <c r="E348" s="33">
        <v>0</v>
      </c>
      <c r="F348" s="28">
        <f t="shared" si="10"/>
        <v>7.1993793103448285</v>
      </c>
    </row>
    <row r="349" spans="1:6" ht="13.5" customHeight="1">
      <c r="A349" s="25" t="s">
        <v>27</v>
      </c>
      <c r="B349" s="26" t="s">
        <v>361</v>
      </c>
      <c r="C349" s="52">
        <v>107326.23</v>
      </c>
      <c r="D349" s="53">
        <f t="shared" si="11"/>
        <v>370.09044827586206</v>
      </c>
      <c r="E349" s="33">
        <v>0</v>
      </c>
      <c r="F349" s="28">
        <f t="shared" si="10"/>
        <v>370.09044827586206</v>
      </c>
    </row>
    <row r="350" spans="1:6" ht="13.5" customHeight="1">
      <c r="A350" s="25" t="s">
        <v>27</v>
      </c>
      <c r="B350" s="26" t="s">
        <v>362</v>
      </c>
      <c r="C350" s="52">
        <v>110619.04</v>
      </c>
      <c r="D350" s="53">
        <f t="shared" si="11"/>
        <v>381.44496551724137</v>
      </c>
      <c r="E350" s="33">
        <v>469</v>
      </c>
      <c r="F350" s="28">
        <f t="shared" si="10"/>
        <v>-87.55503448275863</v>
      </c>
    </row>
    <row r="351" spans="1:6" ht="13.5" customHeight="1">
      <c r="A351" s="25" t="s">
        <v>27</v>
      </c>
      <c r="B351" s="26" t="s">
        <v>363</v>
      </c>
      <c r="C351" s="52">
        <v>63737.9</v>
      </c>
      <c r="D351" s="53">
        <f t="shared" si="11"/>
        <v>219.7858620689655</v>
      </c>
      <c r="E351" s="33">
        <v>381</v>
      </c>
      <c r="F351" s="28">
        <f t="shared" si="10"/>
        <v>-161.2141379310345</v>
      </c>
    </row>
    <row r="352" spans="1:6" ht="13.5" customHeight="1">
      <c r="A352" s="25" t="s">
        <v>27</v>
      </c>
      <c r="B352" s="26" t="s">
        <v>364</v>
      </c>
      <c r="C352" s="52">
        <v>146274.49</v>
      </c>
      <c r="D352" s="53">
        <f t="shared" si="11"/>
        <v>504.39479310344825</v>
      </c>
      <c r="E352" s="33">
        <v>437</v>
      </c>
      <c r="F352" s="28">
        <f t="shared" si="10"/>
        <v>67.39479310344825</v>
      </c>
    </row>
    <row r="353" spans="1:6" ht="13.5" customHeight="1">
      <c r="A353" s="25" t="s">
        <v>27</v>
      </c>
      <c r="B353" s="26" t="s">
        <v>365</v>
      </c>
      <c r="C353" s="52">
        <v>102494.48</v>
      </c>
      <c r="D353" s="53">
        <f t="shared" si="11"/>
        <v>353.4292413793103</v>
      </c>
      <c r="E353" s="33">
        <v>0</v>
      </c>
      <c r="F353" s="28">
        <f t="shared" si="10"/>
        <v>353.4292413793103</v>
      </c>
    </row>
    <row r="354" spans="1:6" ht="13.5" customHeight="1">
      <c r="A354" s="25" t="s">
        <v>27</v>
      </c>
      <c r="B354" s="26" t="s">
        <v>366</v>
      </c>
      <c r="C354" s="52">
        <v>51244.7</v>
      </c>
      <c r="D354" s="53">
        <f t="shared" si="11"/>
        <v>176.7058620689655</v>
      </c>
      <c r="E354" s="33">
        <v>14</v>
      </c>
      <c r="F354" s="28">
        <f t="shared" si="10"/>
        <v>162.7058620689655</v>
      </c>
    </row>
    <row r="355" spans="1:6" ht="13.5" customHeight="1">
      <c r="A355" s="25" t="s">
        <v>27</v>
      </c>
      <c r="B355" s="26" t="s">
        <v>367</v>
      </c>
      <c r="C355" s="52">
        <v>4052.76</v>
      </c>
      <c r="D355" s="53">
        <f t="shared" si="11"/>
        <v>13.975034482758621</v>
      </c>
      <c r="E355" s="33">
        <v>0</v>
      </c>
      <c r="F355" s="28">
        <f t="shared" si="10"/>
        <v>13.975034482758621</v>
      </c>
    </row>
    <row r="356" spans="1:6" ht="13.5" customHeight="1">
      <c r="A356" s="25" t="s">
        <v>27</v>
      </c>
      <c r="B356" s="26" t="s">
        <v>368</v>
      </c>
      <c r="C356" s="52">
        <v>256541.34</v>
      </c>
      <c r="D356" s="53">
        <f t="shared" si="11"/>
        <v>884.6253103448275</v>
      </c>
      <c r="E356" s="33">
        <v>209</v>
      </c>
      <c r="F356" s="28">
        <f t="shared" si="10"/>
        <v>675.6253103448275</v>
      </c>
    </row>
    <row r="357" spans="1:6" ht="13.5" customHeight="1">
      <c r="A357" s="25" t="s">
        <v>27</v>
      </c>
      <c r="B357" s="26" t="s">
        <v>369</v>
      </c>
      <c r="C357" s="52">
        <v>148472.37</v>
      </c>
      <c r="D357" s="53">
        <f t="shared" si="11"/>
        <v>511.9736896551724</v>
      </c>
      <c r="E357" s="33">
        <v>0</v>
      </c>
      <c r="F357" s="28">
        <f t="shared" si="10"/>
        <v>511.9736896551724</v>
      </c>
    </row>
    <row r="358" spans="1:6" ht="13.5" customHeight="1">
      <c r="A358" s="25" t="s">
        <v>27</v>
      </c>
      <c r="B358" s="26" t="s">
        <v>370</v>
      </c>
      <c r="C358" s="52">
        <v>48603.57</v>
      </c>
      <c r="D358" s="53">
        <f t="shared" si="11"/>
        <v>167.5985172413793</v>
      </c>
      <c r="E358" s="33">
        <v>144</v>
      </c>
      <c r="F358" s="28">
        <f t="shared" si="10"/>
        <v>23.598517241379312</v>
      </c>
    </row>
    <row r="359" spans="1:6" ht="13.5" customHeight="1">
      <c r="A359" s="25" t="s">
        <v>27</v>
      </c>
      <c r="B359" s="26" t="s">
        <v>371</v>
      </c>
      <c r="C359" s="52">
        <v>32301.08</v>
      </c>
      <c r="D359" s="53">
        <f t="shared" si="11"/>
        <v>111.38303448275863</v>
      </c>
      <c r="E359" s="33">
        <v>334</v>
      </c>
      <c r="F359" s="28">
        <f t="shared" si="10"/>
        <v>-222.61696551724137</v>
      </c>
    </row>
    <row r="360" spans="1:6" ht="13.5" customHeight="1">
      <c r="A360" s="25" t="s">
        <v>27</v>
      </c>
      <c r="B360" s="26" t="s">
        <v>372</v>
      </c>
      <c r="C360" s="52">
        <v>40793.67</v>
      </c>
      <c r="D360" s="53">
        <f t="shared" si="11"/>
        <v>140.6678275862069</v>
      </c>
      <c r="E360" s="33">
        <v>0</v>
      </c>
      <c r="F360" s="28">
        <f aca="true" t="shared" si="12" ref="F360:F423">D360-E360</f>
        <v>140.6678275862069</v>
      </c>
    </row>
    <row r="361" spans="1:6" ht="13.5" customHeight="1">
      <c r="A361" s="25" t="s">
        <v>27</v>
      </c>
      <c r="B361" s="26" t="s">
        <v>373</v>
      </c>
      <c r="C361" s="52">
        <v>1044.68</v>
      </c>
      <c r="D361" s="53">
        <f t="shared" si="11"/>
        <v>3.602344827586207</v>
      </c>
      <c r="E361" s="33">
        <v>209</v>
      </c>
      <c r="F361" s="28">
        <f t="shared" si="12"/>
        <v>-205.3976551724138</v>
      </c>
    </row>
    <row r="362" spans="1:6" ht="13.5" customHeight="1">
      <c r="A362" s="25" t="s">
        <v>27</v>
      </c>
      <c r="B362" s="26" t="s">
        <v>374</v>
      </c>
      <c r="C362" s="52">
        <v>115115.26</v>
      </c>
      <c r="D362" s="53">
        <f t="shared" si="11"/>
        <v>396.94917241379306</v>
      </c>
      <c r="E362" s="33">
        <v>95</v>
      </c>
      <c r="F362" s="28">
        <f t="shared" si="12"/>
        <v>301.94917241379306</v>
      </c>
    </row>
    <row r="363" spans="1:6" ht="13.5" customHeight="1">
      <c r="A363" s="25" t="s">
        <v>27</v>
      </c>
      <c r="B363" s="26" t="s">
        <v>375</v>
      </c>
      <c r="C363" s="52">
        <v>108604.06</v>
      </c>
      <c r="D363" s="53">
        <f t="shared" si="11"/>
        <v>374.49675862068966</v>
      </c>
      <c r="E363" s="33">
        <v>106</v>
      </c>
      <c r="F363" s="28">
        <f t="shared" si="12"/>
        <v>268.49675862068966</v>
      </c>
    </row>
    <row r="364" spans="1:6" ht="13.5" customHeight="1">
      <c r="A364" s="25" t="s">
        <v>27</v>
      </c>
      <c r="B364" s="26" t="s">
        <v>376</v>
      </c>
      <c r="C364" s="52">
        <v>76012.84</v>
      </c>
      <c r="D364" s="53">
        <f t="shared" si="11"/>
        <v>262.11324137931035</v>
      </c>
      <c r="E364" s="33">
        <v>166</v>
      </c>
      <c r="F364" s="28">
        <f t="shared" si="12"/>
        <v>96.11324137931035</v>
      </c>
    </row>
    <row r="365" spans="1:6" ht="13.5" customHeight="1">
      <c r="A365" s="25" t="s">
        <v>27</v>
      </c>
      <c r="B365" s="26" t="s">
        <v>377</v>
      </c>
      <c r="C365" s="52">
        <v>56572.22</v>
      </c>
      <c r="D365" s="53">
        <f t="shared" si="11"/>
        <v>195.0766206896552</v>
      </c>
      <c r="E365" s="33">
        <v>0</v>
      </c>
      <c r="F365" s="28">
        <f t="shared" si="12"/>
        <v>195.0766206896552</v>
      </c>
    </row>
    <row r="366" spans="1:6" ht="13.5" customHeight="1">
      <c r="A366" s="25" t="s">
        <v>27</v>
      </c>
      <c r="B366" s="26" t="s">
        <v>378</v>
      </c>
      <c r="C366" s="52">
        <v>50388.98</v>
      </c>
      <c r="D366" s="53">
        <f t="shared" si="11"/>
        <v>173.75510344827586</v>
      </c>
      <c r="E366" s="33">
        <v>265</v>
      </c>
      <c r="F366" s="28">
        <f t="shared" si="12"/>
        <v>-91.24489655172414</v>
      </c>
    </row>
    <row r="367" spans="1:6" ht="13.5" customHeight="1">
      <c r="A367" s="40" t="s">
        <v>27</v>
      </c>
      <c r="B367" s="40"/>
      <c r="C367" s="55">
        <f>SUM(C344:C366)</f>
        <v>1920083.0799999998</v>
      </c>
      <c r="D367" s="54">
        <f t="shared" si="11"/>
        <v>6620.976137931034</v>
      </c>
      <c r="E367" s="37">
        <f>SUM(E344:E366)</f>
        <v>4549</v>
      </c>
      <c r="F367" s="31">
        <f t="shared" si="12"/>
        <v>2071.976137931034</v>
      </c>
    </row>
    <row r="368" spans="1:6" ht="13.5" customHeight="1">
      <c r="A368" s="25" t="s">
        <v>28</v>
      </c>
      <c r="B368" s="26" t="s">
        <v>379</v>
      </c>
      <c r="C368" s="52">
        <v>15702.34</v>
      </c>
      <c r="D368" s="53">
        <f t="shared" si="11"/>
        <v>54.146</v>
      </c>
      <c r="E368" s="33">
        <v>76</v>
      </c>
      <c r="F368" s="28">
        <f t="shared" si="12"/>
        <v>-21.854</v>
      </c>
    </row>
    <row r="369" spans="1:6" ht="13.5" customHeight="1">
      <c r="A369" s="25" t="s">
        <v>28</v>
      </c>
      <c r="B369" s="26" t="s">
        <v>380</v>
      </c>
      <c r="C369" s="52">
        <v>46072.84</v>
      </c>
      <c r="D369" s="53">
        <f t="shared" si="11"/>
        <v>158.8718620689655</v>
      </c>
      <c r="E369" s="33">
        <v>51</v>
      </c>
      <c r="F369" s="28">
        <f t="shared" si="12"/>
        <v>107.8718620689655</v>
      </c>
    </row>
    <row r="370" spans="1:6" ht="13.5" customHeight="1">
      <c r="A370" s="25" t="s">
        <v>28</v>
      </c>
      <c r="B370" s="26" t="s">
        <v>381</v>
      </c>
      <c r="C370" s="52">
        <v>1186.54</v>
      </c>
      <c r="D370" s="53">
        <f t="shared" si="11"/>
        <v>4.09151724137931</v>
      </c>
      <c r="E370" s="33">
        <v>253</v>
      </c>
      <c r="F370" s="28">
        <f t="shared" si="12"/>
        <v>-248.9084827586207</v>
      </c>
    </row>
    <row r="371" spans="1:6" ht="13.5" customHeight="1">
      <c r="A371" s="25" t="s">
        <v>28</v>
      </c>
      <c r="B371" s="26" t="s">
        <v>382</v>
      </c>
      <c r="C371" s="52">
        <v>271702.05</v>
      </c>
      <c r="D371" s="53">
        <f t="shared" si="11"/>
        <v>936.9036206896551</v>
      </c>
      <c r="E371" s="33">
        <v>0</v>
      </c>
      <c r="F371" s="28">
        <f t="shared" si="12"/>
        <v>936.9036206896551</v>
      </c>
    </row>
    <row r="372" spans="1:6" ht="13.5" customHeight="1">
      <c r="A372" s="25" t="s">
        <v>28</v>
      </c>
      <c r="B372" s="26" t="s">
        <v>383</v>
      </c>
      <c r="C372" s="52">
        <v>66986.95</v>
      </c>
      <c r="D372" s="53">
        <f t="shared" si="11"/>
        <v>230.98948275862068</v>
      </c>
      <c r="E372" s="33">
        <v>0</v>
      </c>
      <c r="F372" s="28">
        <f t="shared" si="12"/>
        <v>230.98948275862068</v>
      </c>
    </row>
    <row r="373" spans="1:6" ht="13.5" customHeight="1">
      <c r="A373" s="25" t="s">
        <v>28</v>
      </c>
      <c r="B373" s="26" t="s">
        <v>384</v>
      </c>
      <c r="C373" s="52">
        <v>109811.06</v>
      </c>
      <c r="D373" s="53">
        <f t="shared" si="11"/>
        <v>378.6588275862069</v>
      </c>
      <c r="E373" s="33">
        <v>141</v>
      </c>
      <c r="F373" s="28">
        <f t="shared" si="12"/>
        <v>237.65882758620688</v>
      </c>
    </row>
    <row r="374" spans="1:6" ht="13.5" customHeight="1">
      <c r="A374" s="25" t="s">
        <v>28</v>
      </c>
      <c r="B374" s="26" t="s">
        <v>385</v>
      </c>
      <c r="C374" s="52">
        <v>752.62</v>
      </c>
      <c r="D374" s="53">
        <f t="shared" si="11"/>
        <v>2.595241379310345</v>
      </c>
      <c r="E374" s="33">
        <v>65</v>
      </c>
      <c r="F374" s="28">
        <f t="shared" si="12"/>
        <v>-62.404758620689655</v>
      </c>
    </row>
    <row r="375" spans="1:6" ht="13.5" customHeight="1">
      <c r="A375" s="25" t="s">
        <v>28</v>
      </c>
      <c r="B375" s="26" t="s">
        <v>386</v>
      </c>
      <c r="C375" s="52">
        <v>128061.83</v>
      </c>
      <c r="D375" s="53">
        <f t="shared" si="11"/>
        <v>441.5925172413793</v>
      </c>
      <c r="E375" s="33">
        <v>0</v>
      </c>
      <c r="F375" s="28">
        <f t="shared" si="12"/>
        <v>441.5925172413793</v>
      </c>
    </row>
    <row r="376" spans="1:6" ht="13.5" customHeight="1">
      <c r="A376" s="25" t="s">
        <v>28</v>
      </c>
      <c r="B376" s="26" t="s">
        <v>387</v>
      </c>
      <c r="C376" s="52">
        <v>22213.94</v>
      </c>
      <c r="D376" s="53">
        <f t="shared" si="11"/>
        <v>76.59979310344828</v>
      </c>
      <c r="E376" s="33">
        <v>0</v>
      </c>
      <c r="F376" s="28">
        <f t="shared" si="12"/>
        <v>76.59979310344828</v>
      </c>
    </row>
    <row r="377" spans="1:6" ht="13.5" customHeight="1">
      <c r="A377" s="25" t="s">
        <v>28</v>
      </c>
      <c r="B377" s="26" t="s">
        <v>388</v>
      </c>
      <c r="C377" s="52">
        <v>61956.76</v>
      </c>
      <c r="D377" s="53">
        <f t="shared" si="11"/>
        <v>213.644</v>
      </c>
      <c r="E377" s="33">
        <v>0</v>
      </c>
      <c r="F377" s="28">
        <f t="shared" si="12"/>
        <v>213.644</v>
      </c>
    </row>
    <row r="378" spans="1:6" ht="13.5" customHeight="1">
      <c r="A378" s="25" t="s">
        <v>28</v>
      </c>
      <c r="B378" s="26" t="s">
        <v>389</v>
      </c>
      <c r="C378" s="52">
        <v>208586.53</v>
      </c>
      <c r="D378" s="53">
        <f t="shared" si="11"/>
        <v>719.2638965517241</v>
      </c>
      <c r="E378" s="33">
        <v>0</v>
      </c>
      <c r="F378" s="28">
        <f t="shared" si="12"/>
        <v>719.2638965517241</v>
      </c>
    </row>
    <row r="379" spans="1:6" ht="13.5" customHeight="1">
      <c r="A379" s="40" t="s">
        <v>28</v>
      </c>
      <c r="B379" s="40"/>
      <c r="C379" s="55">
        <f>SUM(C368:C378)</f>
        <v>933033.46</v>
      </c>
      <c r="D379" s="54">
        <f t="shared" si="11"/>
        <v>3217.3567586206896</v>
      </c>
      <c r="E379" s="36">
        <f>SUM(E368:E378)</f>
        <v>586</v>
      </c>
      <c r="F379" s="31">
        <f t="shared" si="12"/>
        <v>2631.3567586206896</v>
      </c>
    </row>
    <row r="380" spans="1:6" ht="13.5" customHeight="1">
      <c r="A380" s="25" t="s">
        <v>29</v>
      </c>
      <c r="B380" s="26" t="s">
        <v>390</v>
      </c>
      <c r="C380" s="52">
        <v>83847.32</v>
      </c>
      <c r="D380" s="53">
        <f t="shared" si="11"/>
        <v>289.1286896551724</v>
      </c>
      <c r="E380" s="33">
        <v>56</v>
      </c>
      <c r="F380" s="28">
        <f t="shared" si="12"/>
        <v>233.12868965517242</v>
      </c>
    </row>
    <row r="381" spans="1:6" ht="13.5" customHeight="1">
      <c r="A381" s="25" t="s">
        <v>29</v>
      </c>
      <c r="B381" s="26" t="s">
        <v>391</v>
      </c>
      <c r="C381" s="52">
        <v>75680.3</v>
      </c>
      <c r="D381" s="53">
        <f t="shared" si="11"/>
        <v>260.96655172413796</v>
      </c>
      <c r="E381" s="33">
        <v>21</v>
      </c>
      <c r="F381" s="28">
        <f t="shared" si="12"/>
        <v>239.96655172413796</v>
      </c>
    </row>
    <row r="382" spans="1:6" ht="13.5" customHeight="1">
      <c r="A382" s="25" t="s">
        <v>29</v>
      </c>
      <c r="B382" s="26" t="s">
        <v>392</v>
      </c>
      <c r="C382" s="52">
        <v>60193.44</v>
      </c>
      <c r="D382" s="53">
        <f t="shared" si="11"/>
        <v>207.56358620689656</v>
      </c>
      <c r="E382" s="33">
        <v>94</v>
      </c>
      <c r="F382" s="28">
        <f t="shared" si="12"/>
        <v>113.56358620689656</v>
      </c>
    </row>
    <row r="383" spans="1:6" ht="13.5" customHeight="1">
      <c r="A383" s="25" t="s">
        <v>29</v>
      </c>
      <c r="B383" s="26" t="s">
        <v>393</v>
      </c>
      <c r="C383" s="52">
        <v>74087.42</v>
      </c>
      <c r="D383" s="53">
        <f t="shared" si="11"/>
        <v>255.4738620689655</v>
      </c>
      <c r="E383" s="33">
        <v>100</v>
      </c>
      <c r="F383" s="28">
        <f t="shared" si="12"/>
        <v>155.4738620689655</v>
      </c>
    </row>
    <row r="384" spans="1:6" ht="13.5" customHeight="1">
      <c r="A384" s="25" t="s">
        <v>29</v>
      </c>
      <c r="B384" s="26" t="s">
        <v>394</v>
      </c>
      <c r="C384" s="52">
        <v>78683.52</v>
      </c>
      <c r="D384" s="53">
        <f t="shared" si="11"/>
        <v>271.3224827586207</v>
      </c>
      <c r="E384" s="33">
        <v>375</v>
      </c>
      <c r="F384" s="28">
        <f t="shared" si="12"/>
        <v>-103.67751724137929</v>
      </c>
    </row>
    <row r="385" spans="1:6" ht="13.5" customHeight="1">
      <c r="A385" s="25" t="s">
        <v>29</v>
      </c>
      <c r="B385" s="26" t="s">
        <v>395</v>
      </c>
      <c r="C385" s="52">
        <v>144654.54</v>
      </c>
      <c r="D385" s="53">
        <f t="shared" si="11"/>
        <v>498.8087586206897</v>
      </c>
      <c r="E385" s="33">
        <v>193</v>
      </c>
      <c r="F385" s="28">
        <f t="shared" si="12"/>
        <v>305.8087586206897</v>
      </c>
    </row>
    <row r="386" spans="1:6" ht="13.5" customHeight="1">
      <c r="A386" s="25" t="s">
        <v>29</v>
      </c>
      <c r="B386" s="26" t="s">
        <v>396</v>
      </c>
      <c r="C386" s="52">
        <v>103801.3</v>
      </c>
      <c r="D386" s="53">
        <f t="shared" si="11"/>
        <v>357.93551724137933</v>
      </c>
      <c r="E386" s="33">
        <v>63</v>
      </c>
      <c r="F386" s="28">
        <f t="shared" si="12"/>
        <v>294.93551724137933</v>
      </c>
    </row>
    <row r="387" spans="1:6" ht="13.5" customHeight="1">
      <c r="A387" s="25" t="s">
        <v>29</v>
      </c>
      <c r="B387" s="26" t="s">
        <v>397</v>
      </c>
      <c r="C387" s="52">
        <v>13225.98</v>
      </c>
      <c r="D387" s="53">
        <f t="shared" si="11"/>
        <v>45.6068275862069</v>
      </c>
      <c r="E387" s="33">
        <v>70</v>
      </c>
      <c r="F387" s="28">
        <f t="shared" si="12"/>
        <v>-24.393172413793103</v>
      </c>
    </row>
    <row r="388" spans="1:6" ht="13.5" customHeight="1">
      <c r="A388" s="25" t="s">
        <v>29</v>
      </c>
      <c r="B388" s="26" t="s">
        <v>398</v>
      </c>
      <c r="C388" s="52">
        <v>129495.4</v>
      </c>
      <c r="D388" s="53">
        <f t="shared" si="11"/>
        <v>446.5358620689655</v>
      </c>
      <c r="E388" s="33">
        <v>407</v>
      </c>
      <c r="F388" s="28">
        <f t="shared" si="12"/>
        <v>39.535862068965514</v>
      </c>
    </row>
    <row r="389" spans="1:6" ht="13.5" customHeight="1">
      <c r="A389" s="40" t="s">
        <v>29</v>
      </c>
      <c r="B389" s="40"/>
      <c r="C389" s="55">
        <f>SUM(C380:C388)</f>
        <v>763669.2200000001</v>
      </c>
      <c r="D389" s="54">
        <f t="shared" si="11"/>
        <v>2633.342137931035</v>
      </c>
      <c r="E389" s="37">
        <f>SUM(E380:E388)</f>
        <v>1379</v>
      </c>
      <c r="F389" s="31">
        <f t="shared" si="12"/>
        <v>1254.3421379310348</v>
      </c>
    </row>
    <row r="390" spans="1:6" ht="13.5" customHeight="1">
      <c r="A390" s="25" t="s">
        <v>30</v>
      </c>
      <c r="B390" s="26" t="s">
        <v>399</v>
      </c>
      <c r="C390" s="52">
        <v>46101.8</v>
      </c>
      <c r="D390" s="53">
        <f t="shared" si="11"/>
        <v>158.97172413793103</v>
      </c>
      <c r="E390" s="33">
        <v>209</v>
      </c>
      <c r="F390" s="28">
        <f t="shared" si="12"/>
        <v>-50.028275862068966</v>
      </c>
    </row>
    <row r="391" spans="1:6" ht="13.5" customHeight="1">
      <c r="A391" s="25" t="s">
        <v>30</v>
      </c>
      <c r="B391" s="26" t="s">
        <v>400</v>
      </c>
      <c r="C391" s="52">
        <v>117212</v>
      </c>
      <c r="D391" s="53">
        <f t="shared" si="11"/>
        <v>404.17931034482757</v>
      </c>
      <c r="E391" s="33">
        <v>0</v>
      </c>
      <c r="F391" s="28">
        <f t="shared" si="12"/>
        <v>404.17931034482757</v>
      </c>
    </row>
    <row r="392" spans="1:6" ht="13.5" customHeight="1">
      <c r="A392" s="25" t="s">
        <v>30</v>
      </c>
      <c r="B392" s="26" t="s">
        <v>401</v>
      </c>
      <c r="C392" s="52">
        <v>33900.36</v>
      </c>
      <c r="D392" s="53">
        <f t="shared" si="11"/>
        <v>116.89779310344828</v>
      </c>
      <c r="E392" s="33">
        <v>234</v>
      </c>
      <c r="F392" s="28">
        <f t="shared" si="12"/>
        <v>-117.10220689655172</v>
      </c>
    </row>
    <row r="393" spans="1:6" ht="13.5" customHeight="1">
      <c r="A393" s="25" t="s">
        <v>30</v>
      </c>
      <c r="B393" s="26" t="s">
        <v>402</v>
      </c>
      <c r="C393" s="52">
        <v>143762.36</v>
      </c>
      <c r="D393" s="53">
        <f t="shared" si="11"/>
        <v>495.73227586206895</v>
      </c>
      <c r="E393" s="33">
        <v>123</v>
      </c>
      <c r="F393" s="28">
        <f t="shared" si="12"/>
        <v>372.73227586206895</v>
      </c>
    </row>
    <row r="394" spans="1:6" ht="13.5" customHeight="1">
      <c r="A394" s="25" t="s">
        <v>30</v>
      </c>
      <c r="B394" s="26" t="s">
        <v>403</v>
      </c>
      <c r="C394" s="52">
        <v>93531.66</v>
      </c>
      <c r="D394" s="53">
        <f t="shared" si="11"/>
        <v>322.5229655172414</v>
      </c>
      <c r="E394" s="33">
        <v>58</v>
      </c>
      <c r="F394" s="28">
        <f t="shared" si="12"/>
        <v>264.5229655172414</v>
      </c>
    </row>
    <row r="395" spans="1:6" ht="13.5" customHeight="1">
      <c r="A395" s="25" t="s">
        <v>30</v>
      </c>
      <c r="B395" s="26" t="s">
        <v>404</v>
      </c>
      <c r="C395" s="52">
        <v>219179.98</v>
      </c>
      <c r="D395" s="53">
        <f t="shared" si="11"/>
        <v>755.7930344827587</v>
      </c>
      <c r="E395" s="33">
        <v>109</v>
      </c>
      <c r="F395" s="28">
        <f t="shared" si="12"/>
        <v>646.7930344827587</v>
      </c>
    </row>
    <row r="396" spans="1:6" ht="13.5" customHeight="1">
      <c r="A396" s="25" t="s">
        <v>30</v>
      </c>
      <c r="B396" s="26" t="s">
        <v>405</v>
      </c>
      <c r="C396" s="52">
        <v>165122.76</v>
      </c>
      <c r="D396" s="53">
        <f aca="true" t="shared" si="13" ref="D396:D455">C396/290</f>
        <v>569.388827586207</v>
      </c>
      <c r="E396" s="33">
        <v>0</v>
      </c>
      <c r="F396" s="28">
        <f t="shared" si="12"/>
        <v>569.388827586207</v>
      </c>
    </row>
    <row r="397" spans="1:6" ht="13.5" customHeight="1">
      <c r="A397" s="25" t="s">
        <v>30</v>
      </c>
      <c r="B397" s="26" t="s">
        <v>406</v>
      </c>
      <c r="C397" s="52">
        <v>19131.34</v>
      </c>
      <c r="D397" s="53">
        <f t="shared" si="13"/>
        <v>65.97013793103449</v>
      </c>
      <c r="E397" s="33">
        <v>124</v>
      </c>
      <c r="F397" s="28">
        <f t="shared" si="12"/>
        <v>-58.029862068965514</v>
      </c>
    </row>
    <row r="398" spans="1:6" ht="13.5" customHeight="1">
      <c r="A398" s="25" t="s">
        <v>30</v>
      </c>
      <c r="B398" s="26" t="s">
        <v>407</v>
      </c>
      <c r="C398" s="52">
        <v>60821.6</v>
      </c>
      <c r="D398" s="53">
        <f t="shared" si="13"/>
        <v>209.7296551724138</v>
      </c>
      <c r="E398" s="33">
        <v>57</v>
      </c>
      <c r="F398" s="28">
        <f t="shared" si="12"/>
        <v>152.7296551724138</v>
      </c>
    </row>
    <row r="399" spans="1:6" ht="13.5" customHeight="1">
      <c r="A399" s="25" t="s">
        <v>30</v>
      </c>
      <c r="B399" s="26" t="s">
        <v>408</v>
      </c>
      <c r="C399" s="52">
        <v>49145.6</v>
      </c>
      <c r="D399" s="53">
        <f t="shared" si="13"/>
        <v>169.46758620689656</v>
      </c>
      <c r="E399" s="33">
        <v>25</v>
      </c>
      <c r="F399" s="28">
        <f t="shared" si="12"/>
        <v>144.46758620689656</v>
      </c>
    </row>
    <row r="400" spans="1:6" ht="13.5" customHeight="1">
      <c r="A400" s="25" t="s">
        <v>30</v>
      </c>
      <c r="B400" s="26" t="s">
        <v>409</v>
      </c>
      <c r="C400" s="52">
        <v>44843.66</v>
      </c>
      <c r="D400" s="53">
        <f t="shared" si="13"/>
        <v>154.6333103448276</v>
      </c>
      <c r="E400" s="33">
        <v>13</v>
      </c>
      <c r="F400" s="28">
        <f t="shared" si="12"/>
        <v>141.6333103448276</v>
      </c>
    </row>
    <row r="401" spans="1:6" ht="13.5" customHeight="1">
      <c r="A401" s="25" t="s">
        <v>30</v>
      </c>
      <c r="B401" s="26" t="s">
        <v>410</v>
      </c>
      <c r="C401" s="52">
        <v>81119.98</v>
      </c>
      <c r="D401" s="53">
        <f t="shared" si="13"/>
        <v>279.72406896551723</v>
      </c>
      <c r="E401" s="33">
        <v>216</v>
      </c>
      <c r="F401" s="28">
        <f t="shared" si="12"/>
        <v>63.72406896551723</v>
      </c>
    </row>
    <row r="402" spans="1:6" ht="13.5" customHeight="1">
      <c r="A402" s="25" t="s">
        <v>30</v>
      </c>
      <c r="B402" s="26" t="s">
        <v>411</v>
      </c>
      <c r="C402" s="52">
        <v>102763.88</v>
      </c>
      <c r="D402" s="53">
        <f t="shared" si="13"/>
        <v>354.35820689655174</v>
      </c>
      <c r="E402" s="33">
        <v>36</v>
      </c>
      <c r="F402" s="28">
        <f t="shared" si="12"/>
        <v>318.35820689655174</v>
      </c>
    </row>
    <row r="403" spans="1:6" ht="13.5" customHeight="1">
      <c r="A403" s="25" t="s">
        <v>30</v>
      </c>
      <c r="B403" s="26" t="s">
        <v>412</v>
      </c>
      <c r="C403" s="52">
        <v>132788</v>
      </c>
      <c r="D403" s="53">
        <f t="shared" si="13"/>
        <v>457.88965517241377</v>
      </c>
      <c r="E403" s="33">
        <v>122</v>
      </c>
      <c r="F403" s="28">
        <f t="shared" si="12"/>
        <v>335.88965517241377</v>
      </c>
    </row>
    <row r="404" spans="1:6" ht="13.5" customHeight="1">
      <c r="A404" s="25" t="s">
        <v>30</v>
      </c>
      <c r="B404" s="26" t="s">
        <v>413</v>
      </c>
      <c r="C404" s="52">
        <v>87551.43</v>
      </c>
      <c r="D404" s="53">
        <f t="shared" si="13"/>
        <v>301.90148275862066</v>
      </c>
      <c r="E404" s="33">
        <v>73</v>
      </c>
      <c r="F404" s="28">
        <f t="shared" si="12"/>
        <v>228.90148275862066</v>
      </c>
    </row>
    <row r="405" spans="1:6" ht="13.5" customHeight="1">
      <c r="A405" s="25" t="s">
        <v>30</v>
      </c>
      <c r="B405" s="26" t="s">
        <v>414</v>
      </c>
      <c r="C405" s="52">
        <v>233057.4</v>
      </c>
      <c r="D405" s="53">
        <f t="shared" si="13"/>
        <v>803.6462068965517</v>
      </c>
      <c r="E405" s="33">
        <v>132</v>
      </c>
      <c r="F405" s="28">
        <f t="shared" si="12"/>
        <v>671.6462068965517</v>
      </c>
    </row>
    <row r="406" spans="1:6" ht="13.5" customHeight="1">
      <c r="A406" s="25" t="s">
        <v>30</v>
      </c>
      <c r="B406" s="26" t="s">
        <v>415</v>
      </c>
      <c r="C406" s="52">
        <v>147729.27</v>
      </c>
      <c r="D406" s="53">
        <f t="shared" si="13"/>
        <v>509.4112758620689</v>
      </c>
      <c r="E406" s="33">
        <v>377</v>
      </c>
      <c r="F406" s="28">
        <f t="shared" si="12"/>
        <v>132.41127586206892</v>
      </c>
    </row>
    <row r="407" spans="1:6" ht="13.5" customHeight="1">
      <c r="A407" s="25" t="s">
        <v>30</v>
      </c>
      <c r="B407" s="26" t="s">
        <v>416</v>
      </c>
      <c r="C407" s="52">
        <v>108309.58</v>
      </c>
      <c r="D407" s="53">
        <f t="shared" si="13"/>
        <v>373.4813103448276</v>
      </c>
      <c r="E407" s="33">
        <v>393</v>
      </c>
      <c r="F407" s="28">
        <f t="shared" si="12"/>
        <v>-19.51868965517241</v>
      </c>
    </row>
    <row r="408" spans="1:6" ht="13.5" customHeight="1">
      <c r="A408" s="25" t="s">
        <v>30</v>
      </c>
      <c r="B408" s="26" t="s">
        <v>417</v>
      </c>
      <c r="C408" s="52">
        <v>67530.22</v>
      </c>
      <c r="D408" s="53">
        <f t="shared" si="13"/>
        <v>232.8628275862069</v>
      </c>
      <c r="E408" s="33">
        <v>185</v>
      </c>
      <c r="F408" s="28">
        <f t="shared" si="12"/>
        <v>47.86282758620689</v>
      </c>
    </row>
    <row r="409" spans="1:6" ht="13.5" customHeight="1">
      <c r="A409" s="40" t="s">
        <v>30</v>
      </c>
      <c r="B409" s="40"/>
      <c r="C409" s="55">
        <f>SUM(C390:C408)</f>
        <v>1953602.88</v>
      </c>
      <c r="D409" s="54">
        <f t="shared" si="13"/>
        <v>6736.561655172413</v>
      </c>
      <c r="E409" s="37">
        <f>SUM(E390:E408)</f>
        <v>2486</v>
      </c>
      <c r="F409" s="31">
        <f t="shared" si="12"/>
        <v>4250.561655172413</v>
      </c>
    </row>
    <row r="410" spans="1:6" ht="13.5" customHeight="1">
      <c r="A410" s="25" t="s">
        <v>31</v>
      </c>
      <c r="B410" s="26" t="s">
        <v>418</v>
      </c>
      <c r="C410" s="52">
        <v>47222.81</v>
      </c>
      <c r="D410" s="53">
        <f t="shared" si="13"/>
        <v>162.83727586206896</v>
      </c>
      <c r="E410" s="33">
        <v>0</v>
      </c>
      <c r="F410" s="28">
        <f t="shared" si="12"/>
        <v>162.83727586206896</v>
      </c>
    </row>
    <row r="411" spans="1:6" ht="13.5" customHeight="1">
      <c r="A411" s="25" t="s">
        <v>31</v>
      </c>
      <c r="B411" s="26" t="s">
        <v>419</v>
      </c>
      <c r="C411" s="52">
        <v>41381.02</v>
      </c>
      <c r="D411" s="53">
        <f t="shared" si="13"/>
        <v>142.6931724137931</v>
      </c>
      <c r="E411" s="33">
        <v>120</v>
      </c>
      <c r="F411" s="28">
        <f t="shared" si="12"/>
        <v>22.693172413793093</v>
      </c>
    </row>
    <row r="412" spans="1:6" ht="13.5" customHeight="1">
      <c r="A412" s="25" t="s">
        <v>31</v>
      </c>
      <c r="B412" s="26" t="s">
        <v>420</v>
      </c>
      <c r="C412" s="52">
        <v>12174.11</v>
      </c>
      <c r="D412" s="53">
        <f t="shared" si="13"/>
        <v>41.979689655172415</v>
      </c>
      <c r="E412" s="33">
        <v>144</v>
      </c>
      <c r="F412" s="28">
        <f t="shared" si="12"/>
        <v>-102.02031034482758</v>
      </c>
    </row>
    <row r="413" spans="1:6" ht="13.5" customHeight="1">
      <c r="A413" s="25" t="s">
        <v>31</v>
      </c>
      <c r="B413" s="26" t="s">
        <v>421</v>
      </c>
      <c r="C413" s="52">
        <v>95326.36</v>
      </c>
      <c r="D413" s="53">
        <f t="shared" si="13"/>
        <v>328.7115862068965</v>
      </c>
      <c r="E413" s="33">
        <v>294</v>
      </c>
      <c r="F413" s="28">
        <f t="shared" si="12"/>
        <v>34.71158620689653</v>
      </c>
    </row>
    <row r="414" spans="1:6" ht="13.5" customHeight="1">
      <c r="A414" s="25" t="s">
        <v>31</v>
      </c>
      <c r="B414" s="26" t="s">
        <v>422</v>
      </c>
      <c r="C414" s="52">
        <v>34812.76</v>
      </c>
      <c r="D414" s="53">
        <f t="shared" si="13"/>
        <v>120.04400000000001</v>
      </c>
      <c r="E414" s="33">
        <v>65</v>
      </c>
      <c r="F414" s="28">
        <f t="shared" si="12"/>
        <v>55.04400000000001</v>
      </c>
    </row>
    <row r="415" spans="1:6" ht="13.5" customHeight="1">
      <c r="A415" s="25" t="s">
        <v>31</v>
      </c>
      <c r="B415" s="26" t="s">
        <v>423</v>
      </c>
      <c r="C415" s="52">
        <v>15724.93</v>
      </c>
      <c r="D415" s="53">
        <f t="shared" si="13"/>
        <v>54.22389655172414</v>
      </c>
      <c r="E415" s="33">
        <v>140</v>
      </c>
      <c r="F415" s="28">
        <f t="shared" si="12"/>
        <v>-85.77610344827586</v>
      </c>
    </row>
    <row r="416" spans="1:6" ht="13.5" customHeight="1">
      <c r="A416" s="25" t="s">
        <v>31</v>
      </c>
      <c r="B416" s="26" t="s">
        <v>424</v>
      </c>
      <c r="C416" s="52">
        <v>29365.18</v>
      </c>
      <c r="D416" s="53">
        <f t="shared" si="13"/>
        <v>101.25924137931034</v>
      </c>
      <c r="E416" s="33">
        <v>0</v>
      </c>
      <c r="F416" s="28">
        <f t="shared" si="12"/>
        <v>101.25924137931034</v>
      </c>
    </row>
    <row r="417" spans="1:6" ht="13.5" customHeight="1">
      <c r="A417" s="25" t="s">
        <v>31</v>
      </c>
      <c r="B417" s="26" t="s">
        <v>425</v>
      </c>
      <c r="C417" s="52">
        <v>54245.32</v>
      </c>
      <c r="D417" s="53">
        <f t="shared" si="13"/>
        <v>187.0528275862069</v>
      </c>
      <c r="E417" s="33">
        <v>0</v>
      </c>
      <c r="F417" s="28">
        <f t="shared" si="12"/>
        <v>187.0528275862069</v>
      </c>
    </row>
    <row r="418" spans="1:6" ht="13.5" customHeight="1">
      <c r="A418" s="25" t="s">
        <v>31</v>
      </c>
      <c r="B418" s="26" t="s">
        <v>426</v>
      </c>
      <c r="C418" s="52">
        <v>39246.24</v>
      </c>
      <c r="D418" s="53">
        <f t="shared" si="13"/>
        <v>135.3318620689655</v>
      </c>
      <c r="E418" s="33">
        <v>125</v>
      </c>
      <c r="F418" s="28">
        <f t="shared" si="12"/>
        <v>10.331862068965506</v>
      </c>
    </row>
    <row r="419" spans="1:6" ht="13.5" customHeight="1">
      <c r="A419" s="25" t="s">
        <v>31</v>
      </c>
      <c r="B419" s="26" t="s">
        <v>427</v>
      </c>
      <c r="C419" s="52">
        <v>64357.16</v>
      </c>
      <c r="D419" s="53">
        <f t="shared" si="13"/>
        <v>221.92124137931035</v>
      </c>
      <c r="E419" s="33">
        <v>3</v>
      </c>
      <c r="F419" s="28">
        <f t="shared" si="12"/>
        <v>218.92124137931035</v>
      </c>
    </row>
    <row r="420" spans="1:6" ht="13.5" customHeight="1">
      <c r="A420" s="25" t="s">
        <v>31</v>
      </c>
      <c r="B420" s="26" t="s">
        <v>428</v>
      </c>
      <c r="C420" s="52">
        <v>140263.02</v>
      </c>
      <c r="D420" s="53">
        <f t="shared" si="13"/>
        <v>483.66558620689653</v>
      </c>
      <c r="E420" s="33">
        <v>0</v>
      </c>
      <c r="F420" s="28">
        <f t="shared" si="12"/>
        <v>483.66558620689653</v>
      </c>
    </row>
    <row r="421" spans="1:6" ht="13.5" customHeight="1">
      <c r="A421" s="25" t="s">
        <v>31</v>
      </c>
      <c r="B421" s="26" t="s">
        <v>429</v>
      </c>
      <c r="C421" s="52">
        <v>247634.19</v>
      </c>
      <c r="D421" s="53">
        <f t="shared" si="13"/>
        <v>853.9110000000001</v>
      </c>
      <c r="E421" s="33">
        <v>1344</v>
      </c>
      <c r="F421" s="28">
        <f t="shared" si="12"/>
        <v>-490.08899999999994</v>
      </c>
    </row>
    <row r="422" spans="1:6" ht="13.5" customHeight="1">
      <c r="A422" s="25" t="s">
        <v>31</v>
      </c>
      <c r="B422" s="26" t="s">
        <v>430</v>
      </c>
      <c r="C422" s="52">
        <v>36558.94</v>
      </c>
      <c r="D422" s="53">
        <f t="shared" si="13"/>
        <v>126.0653103448276</v>
      </c>
      <c r="E422" s="33">
        <v>0</v>
      </c>
      <c r="F422" s="28">
        <f t="shared" si="12"/>
        <v>126.0653103448276</v>
      </c>
    </row>
    <row r="423" spans="1:6" ht="13.5" customHeight="1">
      <c r="A423" s="40" t="s">
        <v>31</v>
      </c>
      <c r="B423" s="40"/>
      <c r="C423" s="55">
        <f>SUM(C410:C422)</f>
        <v>858312.04</v>
      </c>
      <c r="D423" s="54">
        <f t="shared" si="13"/>
        <v>2959.6966896551726</v>
      </c>
      <c r="E423" s="37">
        <f>SUM(E410:E422)</f>
        <v>2235</v>
      </c>
      <c r="F423" s="31">
        <f t="shared" si="12"/>
        <v>724.6966896551726</v>
      </c>
    </row>
    <row r="424" spans="1:6" ht="13.5" customHeight="1">
      <c r="A424" s="25" t="s">
        <v>32</v>
      </c>
      <c r="B424" s="26" t="s">
        <v>431</v>
      </c>
      <c r="C424" s="52">
        <v>3540.64</v>
      </c>
      <c r="D424" s="53">
        <f t="shared" si="13"/>
        <v>12.209103448275862</v>
      </c>
      <c r="E424" s="33">
        <v>26</v>
      </c>
      <c r="F424" s="28">
        <f aca="true" t="shared" si="14" ref="F424:F456">D424-E424</f>
        <v>-13.790896551724138</v>
      </c>
    </row>
    <row r="425" spans="1:6" ht="13.5" customHeight="1">
      <c r="A425" s="25" t="s">
        <v>32</v>
      </c>
      <c r="B425" s="26" t="s">
        <v>432</v>
      </c>
      <c r="C425" s="52">
        <v>2668.88</v>
      </c>
      <c r="D425" s="53">
        <f t="shared" si="13"/>
        <v>9.203034482758621</v>
      </c>
      <c r="E425" s="33">
        <v>15</v>
      </c>
      <c r="F425" s="28">
        <f t="shared" si="14"/>
        <v>-5.796965517241379</v>
      </c>
    </row>
    <row r="426" spans="1:6" ht="13.5" customHeight="1">
      <c r="A426" s="25" t="s">
        <v>32</v>
      </c>
      <c r="B426" s="26" t="s">
        <v>433</v>
      </c>
      <c r="C426" s="52">
        <v>5434.7</v>
      </c>
      <c r="D426" s="53">
        <f t="shared" si="13"/>
        <v>18.740344827586206</v>
      </c>
      <c r="E426" s="33">
        <v>2</v>
      </c>
      <c r="F426" s="28">
        <f t="shared" si="14"/>
        <v>16.740344827586206</v>
      </c>
    </row>
    <row r="427" spans="1:6" ht="13.5" customHeight="1">
      <c r="A427" s="25" t="s">
        <v>32</v>
      </c>
      <c r="B427" s="26" t="s">
        <v>434</v>
      </c>
      <c r="C427" s="52">
        <v>62236.92</v>
      </c>
      <c r="D427" s="53">
        <f t="shared" si="13"/>
        <v>214.61006896551723</v>
      </c>
      <c r="E427" s="33">
        <v>0</v>
      </c>
      <c r="F427" s="28">
        <f t="shared" si="14"/>
        <v>214.61006896551723</v>
      </c>
    </row>
    <row r="428" spans="1:6" ht="13.5" customHeight="1">
      <c r="A428" s="25" t="s">
        <v>32</v>
      </c>
      <c r="B428" s="26" t="s">
        <v>435</v>
      </c>
      <c r="C428" s="52">
        <v>103780.1</v>
      </c>
      <c r="D428" s="53">
        <f t="shared" si="13"/>
        <v>357.8624137931035</v>
      </c>
      <c r="E428" s="33">
        <v>575</v>
      </c>
      <c r="F428" s="28">
        <f t="shared" si="14"/>
        <v>-217.13758620689651</v>
      </c>
    </row>
    <row r="429" spans="1:6" ht="13.5" customHeight="1">
      <c r="A429" s="25" t="s">
        <v>32</v>
      </c>
      <c r="B429" s="26" t="s">
        <v>436</v>
      </c>
      <c r="C429" s="52">
        <v>515.32</v>
      </c>
      <c r="D429" s="53">
        <f t="shared" si="13"/>
        <v>1.7769655172413794</v>
      </c>
      <c r="E429" s="33">
        <v>0</v>
      </c>
      <c r="F429" s="28">
        <f t="shared" si="14"/>
        <v>1.7769655172413794</v>
      </c>
    </row>
    <row r="430" spans="1:6" ht="13.5" customHeight="1">
      <c r="A430" s="25" t="s">
        <v>32</v>
      </c>
      <c r="B430" s="26" t="s">
        <v>437</v>
      </c>
      <c r="C430" s="52">
        <v>697.52</v>
      </c>
      <c r="D430" s="53">
        <f t="shared" si="13"/>
        <v>2.4052413793103447</v>
      </c>
      <c r="E430" s="33">
        <v>11</v>
      </c>
      <c r="F430" s="28">
        <f t="shared" si="14"/>
        <v>-8.594758620689655</v>
      </c>
    </row>
    <row r="431" spans="1:6" ht="13.5" customHeight="1">
      <c r="A431" s="25" t="s">
        <v>32</v>
      </c>
      <c r="B431" s="26" t="s">
        <v>438</v>
      </c>
      <c r="C431" s="52">
        <v>2128.88</v>
      </c>
      <c r="D431" s="53">
        <f t="shared" si="13"/>
        <v>7.340965517241379</v>
      </c>
      <c r="E431" s="33">
        <v>20</v>
      </c>
      <c r="F431" s="28">
        <f t="shared" si="14"/>
        <v>-12.65903448275862</v>
      </c>
    </row>
    <row r="432" spans="1:6" ht="13.5" customHeight="1">
      <c r="A432" s="25" t="s">
        <v>32</v>
      </c>
      <c r="B432" s="26" t="s">
        <v>439</v>
      </c>
      <c r="C432" s="52">
        <v>1511.48</v>
      </c>
      <c r="D432" s="53">
        <f t="shared" si="13"/>
        <v>5.212</v>
      </c>
      <c r="E432" s="33">
        <v>8</v>
      </c>
      <c r="F432" s="28">
        <f t="shared" si="14"/>
        <v>-2.7880000000000003</v>
      </c>
    </row>
    <row r="433" spans="1:6" ht="13.5" customHeight="1">
      <c r="A433" s="25" t="s">
        <v>32</v>
      </c>
      <c r="B433" s="26" t="s">
        <v>440</v>
      </c>
      <c r="C433" s="52">
        <v>0</v>
      </c>
      <c r="D433" s="53">
        <f t="shared" si="13"/>
        <v>0</v>
      </c>
      <c r="E433" s="33">
        <v>4</v>
      </c>
      <c r="F433" s="28">
        <f t="shared" si="14"/>
        <v>-4</v>
      </c>
    </row>
    <row r="434" spans="1:6" ht="13.5" customHeight="1">
      <c r="A434" s="25" t="s">
        <v>32</v>
      </c>
      <c r="B434" s="26" t="s">
        <v>441</v>
      </c>
      <c r="C434" s="52">
        <v>4885.18</v>
      </c>
      <c r="D434" s="53">
        <f t="shared" si="13"/>
        <v>16.84544827586207</v>
      </c>
      <c r="E434" s="33">
        <v>0</v>
      </c>
      <c r="F434" s="28">
        <f t="shared" si="14"/>
        <v>16.84544827586207</v>
      </c>
    </row>
    <row r="435" spans="1:6" ht="13.5" customHeight="1">
      <c r="A435" s="25" t="s">
        <v>32</v>
      </c>
      <c r="B435" s="26" t="s">
        <v>442</v>
      </c>
      <c r="C435" s="52">
        <v>4835.76</v>
      </c>
      <c r="D435" s="53">
        <f t="shared" si="13"/>
        <v>16.675034482758623</v>
      </c>
      <c r="E435" s="33">
        <v>13</v>
      </c>
      <c r="F435" s="28">
        <f t="shared" si="14"/>
        <v>3.6750344827586225</v>
      </c>
    </row>
    <row r="436" spans="1:6" ht="13.5" customHeight="1">
      <c r="A436" s="40" t="s">
        <v>32</v>
      </c>
      <c r="B436" s="40"/>
      <c r="C436" s="55">
        <f>SUM(C424:C435)</f>
        <v>192235.38</v>
      </c>
      <c r="D436" s="54">
        <f t="shared" si="13"/>
        <v>662.8806206896552</v>
      </c>
      <c r="E436" s="36">
        <f>SUM(E424:E435)</f>
        <v>674</v>
      </c>
      <c r="F436" s="31">
        <f t="shared" si="14"/>
        <v>-11.119379310344812</v>
      </c>
    </row>
    <row r="437" spans="1:6" ht="13.5" customHeight="1">
      <c r="A437" s="25" t="s">
        <v>33</v>
      </c>
      <c r="B437" s="26" t="s">
        <v>443</v>
      </c>
      <c r="C437" s="52">
        <v>44288.58</v>
      </c>
      <c r="D437" s="53">
        <f t="shared" si="13"/>
        <v>152.71924137931035</v>
      </c>
      <c r="E437" s="33">
        <v>13</v>
      </c>
      <c r="F437" s="28">
        <f t="shared" si="14"/>
        <v>139.71924137931035</v>
      </c>
    </row>
    <row r="438" spans="1:6" ht="13.5" customHeight="1">
      <c r="A438" s="25" t="s">
        <v>33</v>
      </c>
      <c r="B438" s="26" t="s">
        <v>444</v>
      </c>
      <c r="C438" s="52">
        <v>140067.84</v>
      </c>
      <c r="D438" s="53">
        <f t="shared" si="13"/>
        <v>482.9925517241379</v>
      </c>
      <c r="E438" s="33">
        <v>0</v>
      </c>
      <c r="F438" s="28">
        <f t="shared" si="14"/>
        <v>482.9925517241379</v>
      </c>
    </row>
    <row r="439" spans="1:6" ht="13.5" customHeight="1">
      <c r="A439" s="25" t="s">
        <v>33</v>
      </c>
      <c r="B439" s="26" t="s">
        <v>445</v>
      </c>
      <c r="C439" s="52">
        <v>187253.11</v>
      </c>
      <c r="D439" s="53">
        <f t="shared" si="13"/>
        <v>645.7003793103448</v>
      </c>
      <c r="E439" s="33">
        <v>0</v>
      </c>
      <c r="F439" s="28">
        <f t="shared" si="14"/>
        <v>645.7003793103448</v>
      </c>
    </row>
    <row r="440" spans="1:6" ht="13.5" customHeight="1">
      <c r="A440" s="25" t="s">
        <v>33</v>
      </c>
      <c r="B440" s="26" t="s">
        <v>446</v>
      </c>
      <c r="C440" s="52">
        <v>24996</v>
      </c>
      <c r="D440" s="53">
        <f t="shared" si="13"/>
        <v>86.19310344827586</v>
      </c>
      <c r="E440" s="33">
        <v>0</v>
      </c>
      <c r="F440" s="28">
        <f t="shared" si="14"/>
        <v>86.19310344827586</v>
      </c>
    </row>
    <row r="441" spans="1:6" ht="13.5" customHeight="1">
      <c r="A441" s="25" t="s">
        <v>33</v>
      </c>
      <c r="B441" s="26" t="s">
        <v>447</v>
      </c>
      <c r="C441" s="52">
        <v>76843.41</v>
      </c>
      <c r="D441" s="53">
        <f t="shared" si="13"/>
        <v>264.97727586206895</v>
      </c>
      <c r="E441" s="33">
        <v>1</v>
      </c>
      <c r="F441" s="28">
        <f t="shared" si="14"/>
        <v>263.97727586206895</v>
      </c>
    </row>
    <row r="442" spans="1:6" ht="13.5" customHeight="1">
      <c r="A442" s="25" t="s">
        <v>33</v>
      </c>
      <c r="B442" s="26" t="s">
        <v>448</v>
      </c>
      <c r="C442" s="52">
        <v>111990.6</v>
      </c>
      <c r="D442" s="53">
        <f t="shared" si="13"/>
        <v>386.1744827586207</v>
      </c>
      <c r="E442" s="33">
        <v>17</v>
      </c>
      <c r="F442" s="28">
        <f t="shared" si="14"/>
        <v>369.1744827586207</v>
      </c>
    </row>
    <row r="443" spans="1:6" ht="13.5" customHeight="1">
      <c r="A443" s="25" t="s">
        <v>33</v>
      </c>
      <c r="B443" s="26" t="s">
        <v>449</v>
      </c>
      <c r="C443" s="52">
        <v>85598.05</v>
      </c>
      <c r="D443" s="53">
        <f t="shared" si="13"/>
        <v>295.1656896551724</v>
      </c>
      <c r="E443" s="33">
        <v>225</v>
      </c>
      <c r="F443" s="28">
        <f t="shared" si="14"/>
        <v>70.1656896551724</v>
      </c>
    </row>
    <row r="444" spans="1:6" ht="13.5" customHeight="1">
      <c r="A444" s="25" t="s">
        <v>33</v>
      </c>
      <c r="B444" s="26" t="s">
        <v>450</v>
      </c>
      <c r="C444" s="52">
        <v>123825.84</v>
      </c>
      <c r="D444" s="53">
        <f t="shared" si="13"/>
        <v>426.9856551724138</v>
      </c>
      <c r="E444" s="33">
        <v>0</v>
      </c>
      <c r="F444" s="28">
        <f t="shared" si="14"/>
        <v>426.9856551724138</v>
      </c>
    </row>
    <row r="445" spans="1:6" ht="13.5" customHeight="1">
      <c r="A445" s="25" t="s">
        <v>33</v>
      </c>
      <c r="B445" s="26" t="s">
        <v>451</v>
      </c>
      <c r="C445" s="52">
        <v>84082.34</v>
      </c>
      <c r="D445" s="53">
        <f t="shared" si="13"/>
        <v>289.93910344827583</v>
      </c>
      <c r="E445" s="33">
        <v>0</v>
      </c>
      <c r="F445" s="28">
        <f t="shared" si="14"/>
        <v>289.93910344827583</v>
      </c>
    </row>
    <row r="446" spans="1:6" ht="13.5" customHeight="1">
      <c r="A446" s="25" t="s">
        <v>33</v>
      </c>
      <c r="B446" s="26" t="s">
        <v>452</v>
      </c>
      <c r="C446" s="52">
        <v>11890.67</v>
      </c>
      <c r="D446" s="53">
        <f t="shared" si="13"/>
        <v>41.002310344827585</v>
      </c>
      <c r="E446" s="33">
        <v>0</v>
      </c>
      <c r="F446" s="28">
        <f t="shared" si="14"/>
        <v>41.002310344827585</v>
      </c>
    </row>
    <row r="447" spans="1:6" ht="13.5" customHeight="1">
      <c r="A447" s="25" t="s">
        <v>33</v>
      </c>
      <c r="B447" s="26" t="s">
        <v>453</v>
      </c>
      <c r="C447" s="52">
        <v>94414.2</v>
      </c>
      <c r="D447" s="53">
        <f t="shared" si="13"/>
        <v>325.5662068965517</v>
      </c>
      <c r="E447" s="33">
        <v>0</v>
      </c>
      <c r="F447" s="28">
        <f t="shared" si="14"/>
        <v>325.5662068965517</v>
      </c>
    </row>
    <row r="448" spans="1:6" ht="13.5" customHeight="1">
      <c r="A448" s="25" t="s">
        <v>33</v>
      </c>
      <c r="B448" s="26" t="s">
        <v>454</v>
      </c>
      <c r="C448" s="52">
        <v>67918.16</v>
      </c>
      <c r="D448" s="53">
        <f t="shared" si="13"/>
        <v>234.20055172413794</v>
      </c>
      <c r="E448" s="33">
        <v>0</v>
      </c>
      <c r="F448" s="28">
        <f t="shared" si="14"/>
        <v>234.20055172413794</v>
      </c>
    </row>
    <row r="449" spans="1:6" ht="13.5" customHeight="1">
      <c r="A449" s="25" t="s">
        <v>33</v>
      </c>
      <c r="B449" s="26" t="s">
        <v>455</v>
      </c>
      <c r="C449" s="52">
        <v>79163.83</v>
      </c>
      <c r="D449" s="53">
        <f t="shared" si="13"/>
        <v>272.97872413793107</v>
      </c>
      <c r="E449" s="33">
        <v>0</v>
      </c>
      <c r="F449" s="28">
        <f t="shared" si="14"/>
        <v>272.97872413793107</v>
      </c>
    </row>
    <row r="450" spans="1:6" ht="13.5" customHeight="1">
      <c r="A450" s="25" t="s">
        <v>33</v>
      </c>
      <c r="B450" s="26" t="s">
        <v>456</v>
      </c>
      <c r="C450" s="52">
        <v>163506.68</v>
      </c>
      <c r="D450" s="53">
        <f t="shared" si="13"/>
        <v>563.8161379310344</v>
      </c>
      <c r="E450" s="33">
        <v>272</v>
      </c>
      <c r="F450" s="28">
        <f t="shared" si="14"/>
        <v>291.8161379310344</v>
      </c>
    </row>
    <row r="451" spans="1:6" ht="13.5" customHeight="1">
      <c r="A451" s="25" t="s">
        <v>33</v>
      </c>
      <c r="B451" s="26" t="s">
        <v>457</v>
      </c>
      <c r="C451" s="52">
        <v>231876.58</v>
      </c>
      <c r="D451" s="53">
        <f t="shared" si="13"/>
        <v>799.5744137931034</v>
      </c>
      <c r="E451" s="33">
        <v>0</v>
      </c>
      <c r="F451" s="28">
        <f t="shared" si="14"/>
        <v>799.5744137931034</v>
      </c>
    </row>
    <row r="452" spans="1:6" ht="13.5" customHeight="1">
      <c r="A452" s="25" t="s">
        <v>33</v>
      </c>
      <c r="B452" s="26" t="s">
        <v>458</v>
      </c>
      <c r="C452" s="52">
        <v>103185.5</v>
      </c>
      <c r="D452" s="53">
        <f t="shared" si="13"/>
        <v>355.81206896551726</v>
      </c>
      <c r="E452" s="33">
        <v>0</v>
      </c>
      <c r="F452" s="28">
        <f t="shared" si="14"/>
        <v>355.81206896551726</v>
      </c>
    </row>
    <row r="453" spans="1:6" ht="13.5" customHeight="1">
      <c r="A453" s="25" t="s">
        <v>33</v>
      </c>
      <c r="B453" s="26" t="s">
        <v>459</v>
      </c>
      <c r="C453" s="52">
        <v>3365.15</v>
      </c>
      <c r="D453" s="53">
        <f t="shared" si="13"/>
        <v>11.60396551724138</v>
      </c>
      <c r="E453" s="33">
        <v>0</v>
      </c>
      <c r="F453" s="28">
        <f t="shared" si="14"/>
        <v>11.60396551724138</v>
      </c>
    </row>
    <row r="454" spans="1:6" ht="13.5" customHeight="1">
      <c r="A454" s="25" t="s">
        <v>33</v>
      </c>
      <c r="B454" s="26" t="s">
        <v>460</v>
      </c>
      <c r="C454" s="52">
        <v>105680.23</v>
      </c>
      <c r="D454" s="53">
        <f t="shared" si="13"/>
        <v>364.41458620689656</v>
      </c>
      <c r="E454" s="33">
        <v>0</v>
      </c>
      <c r="F454" s="28">
        <f t="shared" si="14"/>
        <v>364.41458620689656</v>
      </c>
    </row>
    <row r="455" spans="1:6" ht="13.5" customHeight="1">
      <c r="A455" s="25" t="s">
        <v>33</v>
      </c>
      <c r="B455" s="26" t="s">
        <v>461</v>
      </c>
      <c r="C455" s="52">
        <v>1599257.34</v>
      </c>
      <c r="D455" s="53">
        <f t="shared" si="13"/>
        <v>5514.680482758621</v>
      </c>
      <c r="E455" s="33">
        <v>223</v>
      </c>
      <c r="F455" s="28">
        <f t="shared" si="14"/>
        <v>5291.680482758621</v>
      </c>
    </row>
    <row r="456" spans="1:6" ht="13.5" customHeight="1">
      <c r="A456" s="40" t="s">
        <v>33</v>
      </c>
      <c r="B456" s="40"/>
      <c r="C456" s="55">
        <f>SUM(C437:C455)</f>
        <v>3339204.11</v>
      </c>
      <c r="D456" s="54">
        <f>SUM(D437:D455)</f>
        <v>11514.496931034482</v>
      </c>
      <c r="E456" s="36">
        <f>SUM(E437:E455)</f>
        <v>751</v>
      </c>
      <c r="F456" s="31">
        <f t="shared" si="14"/>
        <v>10763.496931034482</v>
      </c>
    </row>
    <row r="458" spans="1:6" ht="15">
      <c r="A458" s="40" t="s">
        <v>34</v>
      </c>
      <c r="B458" s="40"/>
      <c r="C458" s="55">
        <f>C456+C436+C423+C409+C389+C379+C367+C343+C329+C318+C302+C293+C283+C272+C246+C226+C213+C190+C175+C155+C146+C136+C114+C85+C75+C68+C46+C30</f>
        <v>59303869.529999994</v>
      </c>
      <c r="D458" s="54">
        <f>D456+D436+D423+D409+D389+D379+D367+D343+D329+D318+D302+D293+D283+D272+D246+D226+D213+D190+D175+D155+D146+D136+D114+D85+D75+D68+D46+D30</f>
        <v>204496.10182758622</v>
      </c>
      <c r="E458" s="37">
        <f>E456+E436+E423+E409+E389+E379+E367+E343+E329+E318+E302+E293+E283+E272+E246+E226+E213+E190+E175+E155+E146+E136+E114+E85+E75+E68+E46+E30</f>
        <v>40862</v>
      </c>
      <c r="F458" s="29">
        <f>F456+F436+F423+F409+F389+F379+F367+F343+F329+F318+F302+F293+F283+F272+F246+F226+F213+F190+F175+F155+F146+F136+F114+F85+F75+F68+F46+F30</f>
        <v>163634.10182758622</v>
      </c>
    </row>
    <row r="459" ht="15">
      <c r="B459" t="s">
        <v>462</v>
      </c>
    </row>
    <row r="460" spans="1:4" ht="15">
      <c r="A460" s="38" t="s">
        <v>463</v>
      </c>
      <c r="D460" s="59"/>
    </row>
    <row r="461" ht="15">
      <c r="A461" s="38" t="s">
        <v>464</v>
      </c>
    </row>
  </sheetData>
  <sheetProtection/>
  <autoFilter ref="A11:E456"/>
  <mergeCells count="34">
    <mergeCell ref="A423:B423"/>
    <mergeCell ref="A436:B436"/>
    <mergeCell ref="A456:B456"/>
    <mergeCell ref="A458:B458"/>
    <mergeCell ref="A329:B329"/>
    <mergeCell ref="A343:B343"/>
    <mergeCell ref="A367:B367"/>
    <mergeCell ref="A379:B379"/>
    <mergeCell ref="A389:B389"/>
    <mergeCell ref="A409:B409"/>
    <mergeCell ref="A246:B246"/>
    <mergeCell ref="A272:B272"/>
    <mergeCell ref="A283:B283"/>
    <mergeCell ref="A293:B293"/>
    <mergeCell ref="A302:B302"/>
    <mergeCell ref="A318:B318"/>
    <mergeCell ref="A146:B146"/>
    <mergeCell ref="A155:B155"/>
    <mergeCell ref="A175:B175"/>
    <mergeCell ref="A190:B190"/>
    <mergeCell ref="A213:B213"/>
    <mergeCell ref="A226:B226"/>
    <mergeCell ref="A46:B46"/>
    <mergeCell ref="A68:B68"/>
    <mergeCell ref="A75:B75"/>
    <mergeCell ref="A85:B85"/>
    <mergeCell ref="A114:B114"/>
    <mergeCell ref="A136:B136"/>
    <mergeCell ref="A6:F6"/>
    <mergeCell ref="A7:F7"/>
    <mergeCell ref="A8:F8"/>
    <mergeCell ref="A10:B10"/>
    <mergeCell ref="C10:D10"/>
    <mergeCell ref="A30:B30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thiago.jesus</dc:creator>
  <cp:keywords/>
  <dc:description/>
  <cp:lastModifiedBy>thiago.jesus</cp:lastModifiedBy>
  <dcterms:created xsi:type="dcterms:W3CDTF">2018-05-17T13:16:47Z</dcterms:created>
  <dcterms:modified xsi:type="dcterms:W3CDTF">2018-05-17T13:21:58Z</dcterms:modified>
  <cp:category/>
  <cp:version/>
  <cp:contentType/>
  <cp:contentStatus/>
</cp:coreProperties>
</file>